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Ksenija Kordić\Desktop\općina\New folder\"/>
    </mc:Choice>
  </mc:AlternateContent>
  <xr:revisionPtr revIDLastSave="0" documentId="13_ncr:1_{E461FD53-77B5-469A-B5AE-BDFB0BA9B605}"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3"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H340" i="9"/>
  <c r="G340" i="9"/>
  <c r="F340" i="9"/>
  <c r="E340" i="9"/>
  <c r="B340" i="9" s="1"/>
  <c r="F339" i="9"/>
  <c r="F338" i="9"/>
  <c r="F337" i="9"/>
  <c r="F336" i="9"/>
  <c r="H335" i="9"/>
  <c r="G335" i="9"/>
  <c r="E335" i="9" s="1"/>
  <c r="B335" i="9" s="1"/>
  <c r="F335" i="9"/>
  <c r="F334" i="9"/>
  <c r="H333" i="9"/>
  <c r="E333" i="9" s="1"/>
  <c r="B333" i="9" s="1"/>
  <c r="G333" i="9"/>
  <c r="F333" i="9"/>
  <c r="H332" i="9"/>
  <c r="G332" i="9"/>
  <c r="F332" i="9"/>
  <c r="E332" i="9"/>
  <c r="B332" i="9" s="1"/>
  <c r="H331" i="9"/>
  <c r="G331" i="9"/>
  <c r="E331" i="9" s="1"/>
  <c r="F331" i="9"/>
  <c r="H330" i="9"/>
  <c r="G330" i="9"/>
  <c r="E330" i="9" s="1"/>
  <c r="B330" i="9" s="1"/>
  <c r="F330" i="9"/>
  <c r="H329" i="9"/>
  <c r="G329" i="9"/>
  <c r="F329" i="9"/>
  <c r="H328" i="9"/>
  <c r="G328" i="9"/>
  <c r="F328" i="9"/>
  <c r="E328" i="9"/>
  <c r="B328" i="9" s="1"/>
  <c r="H327" i="9"/>
  <c r="G327" i="9"/>
  <c r="F327" i="9"/>
  <c r="H326" i="9"/>
  <c r="G326" i="9"/>
  <c r="E326" i="9" s="1"/>
  <c r="B326" i="9" s="1"/>
  <c r="F326" i="9"/>
  <c r="H325" i="9"/>
  <c r="E325" i="9" s="1"/>
  <c r="B325" i="9" s="1"/>
  <c r="G325" i="9"/>
  <c r="F325" i="9"/>
  <c r="H324" i="9"/>
  <c r="E324" i="9" s="1"/>
  <c r="B324" i="9" s="1"/>
  <c r="G324" i="9"/>
  <c r="F324" i="9"/>
  <c r="H323" i="9"/>
  <c r="G323" i="9"/>
  <c r="E323" i="9" s="1"/>
  <c r="F323" i="9"/>
  <c r="H322" i="9"/>
  <c r="G322" i="9"/>
  <c r="F322" i="9"/>
  <c r="H321" i="9"/>
  <c r="E321" i="9" s="1"/>
  <c r="B321" i="9" s="1"/>
  <c r="G321" i="9"/>
  <c r="F321" i="9"/>
  <c r="H320" i="9"/>
  <c r="G320" i="9"/>
  <c r="F320" i="9"/>
  <c r="H319" i="9"/>
  <c r="G319" i="9"/>
  <c r="E319" i="9" s="1"/>
  <c r="F319" i="9"/>
  <c r="H318" i="9"/>
  <c r="G318" i="9"/>
  <c r="E318" i="9" s="1"/>
  <c r="B318" i="9" s="1"/>
  <c r="F318" i="9"/>
  <c r="H317" i="9"/>
  <c r="E317" i="9" s="1"/>
  <c r="B317" i="9" s="1"/>
  <c r="G317" i="9"/>
  <c r="F317" i="9"/>
  <c r="F316" i="9"/>
  <c r="F315" i="9"/>
  <c r="F314" i="9"/>
  <c r="H313" i="9"/>
  <c r="E313" i="9" s="1"/>
  <c r="G313" i="9"/>
  <c r="F313" i="9"/>
  <c r="B313" i="9"/>
  <c r="H312" i="9"/>
  <c r="G312" i="9"/>
  <c r="F312" i="9"/>
  <c r="H311" i="9"/>
  <c r="G311" i="9"/>
  <c r="E311" i="9" s="1"/>
  <c r="B311" i="9" s="1"/>
  <c r="F311" i="9"/>
  <c r="F310" i="9"/>
  <c r="F309" i="9"/>
  <c r="F308" i="9"/>
  <c r="H307" i="9"/>
  <c r="E307" i="9" s="1"/>
  <c r="B307" i="9" s="1"/>
  <c r="G307" i="9"/>
  <c r="F307" i="9"/>
  <c r="F306" i="9"/>
  <c r="H305" i="9"/>
  <c r="G305" i="9"/>
  <c r="E305" i="9" s="1"/>
  <c r="B305" i="9" s="1"/>
  <c r="F305" i="9"/>
  <c r="H304" i="9"/>
  <c r="G304" i="9"/>
  <c r="E304" i="9" s="1"/>
  <c r="B304" i="9" s="1"/>
  <c r="F304" i="9"/>
  <c r="H303" i="9"/>
  <c r="E303" i="9" s="1"/>
  <c r="G303" i="9"/>
  <c r="F303" i="9"/>
  <c r="B303" i="9"/>
  <c r="F302" i="9"/>
  <c r="F301" i="9"/>
  <c r="F300" i="9"/>
  <c r="F299" i="9"/>
  <c r="F297" i="9"/>
  <c r="L296" i="9"/>
  <c r="F296" i="9" s="1"/>
  <c r="H296" i="9"/>
  <c r="F295" i="9"/>
  <c r="I294" i="9"/>
  <c r="H294" i="9"/>
  <c r="F294" i="9"/>
  <c r="E293" i="9"/>
  <c r="M292" i="9"/>
  <c r="F292" i="9" s="1"/>
  <c r="B292" i="9" s="1"/>
  <c r="L292" i="9"/>
  <c r="E292" i="9"/>
  <c r="M291" i="9"/>
  <c r="L291" i="9"/>
  <c r="F291" i="9"/>
  <c r="E291" i="9"/>
  <c r="B291" i="9" s="1"/>
  <c r="M290" i="9"/>
  <c r="L290" i="9"/>
  <c r="F290" i="9"/>
  <c r="B290" i="9" s="1"/>
  <c r="E290" i="9"/>
  <c r="M289" i="9"/>
  <c r="L289" i="9"/>
  <c r="F289" i="9" s="1"/>
  <c r="B289" i="9" s="1"/>
  <c r="E289" i="9"/>
  <c r="M288" i="9"/>
  <c r="F288" i="9" s="1"/>
  <c r="L288" i="9"/>
  <c r="E288" i="9"/>
  <c r="B288" i="9"/>
  <c r="M287" i="9"/>
  <c r="L287" i="9"/>
  <c r="F287" i="9"/>
  <c r="E287" i="9"/>
  <c r="B287" i="9" s="1"/>
  <c r="M286" i="9"/>
  <c r="L286" i="9"/>
  <c r="F286" i="9"/>
  <c r="B286" i="9" s="1"/>
  <c r="E286" i="9"/>
  <c r="M285" i="9"/>
  <c r="L285" i="9"/>
  <c r="F285" i="9" s="1"/>
  <c r="B285" i="9" s="1"/>
  <c r="E285" i="9"/>
  <c r="M284" i="9"/>
  <c r="F284" i="9" s="1"/>
  <c r="B284" i="9" s="1"/>
  <c r="L284" i="9"/>
  <c r="E284" i="9"/>
  <c r="M283" i="9"/>
  <c r="L283" i="9"/>
  <c r="F283" i="9"/>
  <c r="E283" i="9"/>
  <c r="B283" i="9" s="1"/>
  <c r="M282" i="9"/>
  <c r="L282" i="9"/>
  <c r="F282" i="9"/>
  <c r="B282" i="9" s="1"/>
  <c r="E282" i="9"/>
  <c r="M281" i="9"/>
  <c r="L281" i="9"/>
  <c r="F281" i="9" s="1"/>
  <c r="B281" i="9" s="1"/>
  <c r="E281" i="9"/>
  <c r="M280" i="9"/>
  <c r="F280" i="9" s="1"/>
  <c r="L280" i="9"/>
  <c r="E280" i="9"/>
  <c r="B280" i="9"/>
  <c r="M279" i="9"/>
  <c r="L279" i="9"/>
  <c r="F279" i="9"/>
  <c r="E279" i="9"/>
  <c r="B279" i="9" s="1"/>
  <c r="M278" i="9"/>
  <c r="L278" i="9"/>
  <c r="F278" i="9"/>
  <c r="B278" i="9" s="1"/>
  <c r="E278" i="9"/>
  <c r="M277" i="9"/>
  <c r="L277" i="9"/>
  <c r="F277" i="9" s="1"/>
  <c r="B277" i="9" s="1"/>
  <c r="E277" i="9"/>
  <c r="M276" i="9"/>
  <c r="F276" i="9" s="1"/>
  <c r="B276" i="9" s="1"/>
  <c r="L276" i="9"/>
  <c r="E276" i="9"/>
  <c r="M275" i="9"/>
  <c r="L275" i="9"/>
  <c r="F275" i="9"/>
  <c r="E275" i="9"/>
  <c r="B275" i="9" s="1"/>
  <c r="M274" i="9"/>
  <c r="L274" i="9"/>
  <c r="F274" i="9"/>
  <c r="B274" i="9" s="1"/>
  <c r="E274" i="9"/>
  <c r="M273" i="9"/>
  <c r="L273" i="9"/>
  <c r="E273" i="9"/>
  <c r="M272" i="9"/>
  <c r="F272" i="9" s="1"/>
  <c r="L272" i="9"/>
  <c r="E272" i="9"/>
  <c r="B272" i="9" s="1"/>
  <c r="M271" i="9"/>
  <c r="L271" i="9"/>
  <c r="F271" i="9"/>
  <c r="E271" i="9"/>
  <c r="M270" i="9"/>
  <c r="L270" i="9"/>
  <c r="F270" i="9" s="1"/>
  <c r="B270" i="9" s="1"/>
  <c r="E270" i="9"/>
  <c r="M269" i="9"/>
  <c r="L269" i="9"/>
  <c r="E269" i="9"/>
  <c r="M268" i="9"/>
  <c r="F268" i="9" s="1"/>
  <c r="L268" i="9"/>
  <c r="E268" i="9"/>
  <c r="B268" i="9" s="1"/>
  <c r="M267" i="9"/>
  <c r="L267" i="9"/>
  <c r="F267" i="9"/>
  <c r="E267" i="9"/>
  <c r="M266" i="9"/>
  <c r="L266" i="9"/>
  <c r="F266" i="9" s="1"/>
  <c r="B266" i="9" s="1"/>
  <c r="E266" i="9"/>
  <c r="M265" i="9"/>
  <c r="L265" i="9"/>
  <c r="E265" i="9"/>
  <c r="M264" i="9"/>
  <c r="F264" i="9" s="1"/>
  <c r="L264" i="9"/>
  <c r="E264" i="9"/>
  <c r="B264" i="9" s="1"/>
  <c r="M263" i="9"/>
  <c r="L263" i="9"/>
  <c r="F263" i="9"/>
  <c r="E263" i="9"/>
  <c r="M262" i="9"/>
  <c r="L262" i="9"/>
  <c r="F262" i="9" s="1"/>
  <c r="B262" i="9" s="1"/>
  <c r="E262" i="9"/>
  <c r="M261" i="9"/>
  <c r="L261" i="9"/>
  <c r="E261" i="9"/>
  <c r="M260" i="9"/>
  <c r="F260" i="9" s="1"/>
  <c r="L260" i="9"/>
  <c r="E260" i="9"/>
  <c r="B260" i="9" s="1"/>
  <c r="M259" i="9"/>
  <c r="L259" i="9"/>
  <c r="F259" i="9"/>
  <c r="E259" i="9"/>
  <c r="M258" i="9"/>
  <c r="L258" i="9"/>
  <c r="F258" i="9" s="1"/>
  <c r="B258" i="9" s="1"/>
  <c r="E258" i="9"/>
  <c r="M257" i="9"/>
  <c r="L257" i="9"/>
  <c r="E257" i="9"/>
  <c r="M256" i="9"/>
  <c r="F256" i="9" s="1"/>
  <c r="L256" i="9"/>
  <c r="E256" i="9"/>
  <c r="B256" i="9" s="1"/>
  <c r="M255" i="9"/>
  <c r="L255" i="9"/>
  <c r="F255" i="9"/>
  <c r="E255" i="9"/>
  <c r="M254" i="9"/>
  <c r="L254" i="9"/>
  <c r="F254" i="9" s="1"/>
  <c r="B254" i="9" s="1"/>
  <c r="E254" i="9"/>
  <c r="M253" i="9"/>
  <c r="L253" i="9"/>
  <c r="E253" i="9"/>
  <c r="M252" i="9"/>
  <c r="F252" i="9" s="1"/>
  <c r="L252" i="9"/>
  <c r="E252" i="9"/>
  <c r="B252" i="9" s="1"/>
  <c r="M251" i="9"/>
  <c r="L251" i="9"/>
  <c r="F251" i="9"/>
  <c r="E251" i="9"/>
  <c r="M250" i="9"/>
  <c r="L250" i="9"/>
  <c r="F250" i="9" s="1"/>
  <c r="B250" i="9" s="1"/>
  <c r="E250" i="9"/>
  <c r="M249" i="9"/>
  <c r="L249" i="9"/>
  <c r="E249" i="9"/>
  <c r="M248" i="9"/>
  <c r="F248" i="9" s="1"/>
  <c r="L248" i="9"/>
  <c r="E248" i="9"/>
  <c r="B248" i="9" s="1"/>
  <c r="M247" i="9"/>
  <c r="L247" i="9"/>
  <c r="F247" i="9"/>
  <c r="E247" i="9"/>
  <c r="M246" i="9"/>
  <c r="L246" i="9"/>
  <c r="F246" i="9" s="1"/>
  <c r="B246" i="9" s="1"/>
  <c r="E246" i="9"/>
  <c r="M245" i="9"/>
  <c r="L245" i="9"/>
  <c r="E245" i="9"/>
  <c r="M244" i="9"/>
  <c r="F244" i="9" s="1"/>
  <c r="L244" i="9"/>
  <c r="E244" i="9"/>
  <c r="M243" i="9"/>
  <c r="L243" i="9"/>
  <c r="F243" i="9"/>
  <c r="E243" i="9"/>
  <c r="M242" i="9"/>
  <c r="L242" i="9"/>
  <c r="F242" i="9" s="1"/>
  <c r="B242" i="9" s="1"/>
  <c r="E242" i="9"/>
  <c r="M241" i="9"/>
  <c r="L241" i="9"/>
  <c r="E241" i="9"/>
  <c r="M240" i="9"/>
  <c r="F240" i="9" s="1"/>
  <c r="L240" i="9"/>
  <c r="E240" i="9"/>
  <c r="M239" i="9"/>
  <c r="F239" i="9" s="1"/>
  <c r="L239" i="9"/>
  <c r="E239" i="9"/>
  <c r="M238" i="9"/>
  <c r="L238" i="9"/>
  <c r="E238" i="9"/>
  <c r="M237" i="9"/>
  <c r="L237" i="9"/>
  <c r="E237" i="9"/>
  <c r="M236" i="9"/>
  <c r="L236" i="9"/>
  <c r="E236" i="9"/>
  <c r="M235" i="9"/>
  <c r="L235" i="9"/>
  <c r="F235" i="9"/>
  <c r="E235" i="9"/>
  <c r="M234" i="9"/>
  <c r="L234" i="9"/>
  <c r="F234" i="9" s="1"/>
  <c r="B234" i="9" s="1"/>
  <c r="E234" i="9"/>
  <c r="M233" i="9"/>
  <c r="L233" i="9"/>
  <c r="E233" i="9"/>
  <c r="M232" i="9"/>
  <c r="F232" i="9" s="1"/>
  <c r="L232" i="9"/>
  <c r="E232" i="9"/>
  <c r="M231" i="9"/>
  <c r="L231" i="9"/>
  <c r="F231" i="9"/>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H172" i="9"/>
  <c r="G172" i="9"/>
  <c r="E172" i="9" s="1"/>
  <c r="F172" i="9"/>
  <c r="H171" i="9"/>
  <c r="G171" i="9"/>
  <c r="F171" i="9"/>
  <c r="E171" i="9"/>
  <c r="B171" i="9" s="1"/>
  <c r="H170" i="9"/>
  <c r="G170" i="9"/>
  <c r="F170" i="9"/>
  <c r="E170" i="9"/>
  <c r="B170" i="9" s="1"/>
  <c r="H169" i="9"/>
  <c r="G169" i="9"/>
  <c r="E169" i="9" s="1"/>
  <c r="B169" i="9" s="1"/>
  <c r="F169" i="9"/>
  <c r="H168" i="9"/>
  <c r="G168" i="9"/>
  <c r="E168" i="9" s="1"/>
  <c r="B168" i="9" s="1"/>
  <c r="F168" i="9"/>
  <c r="H167" i="9"/>
  <c r="G167" i="9"/>
  <c r="F167" i="9"/>
  <c r="E167" i="9"/>
  <c r="B167" i="9" s="1"/>
  <c r="H166" i="9"/>
  <c r="G166" i="9"/>
  <c r="F166" i="9"/>
  <c r="E166" i="9"/>
  <c r="B166" i="9" s="1"/>
  <c r="H165" i="9"/>
  <c r="G165" i="9"/>
  <c r="E165" i="9" s="1"/>
  <c r="B165" i="9" s="1"/>
  <c r="F165" i="9"/>
  <c r="H164" i="9"/>
  <c r="G164" i="9"/>
  <c r="E164" i="9" s="1"/>
  <c r="B164" i="9" s="1"/>
  <c r="F164" i="9"/>
  <c r="H163" i="9"/>
  <c r="G163" i="9"/>
  <c r="F163" i="9"/>
  <c r="E163" i="9"/>
  <c r="B163" i="9" s="1"/>
  <c r="H162" i="9"/>
  <c r="G162" i="9"/>
  <c r="F162" i="9"/>
  <c r="E162" i="9"/>
  <c r="B162" i="9" s="1"/>
  <c r="H161" i="9"/>
  <c r="G161" i="9"/>
  <c r="E161" i="9" s="1"/>
  <c r="B161" i="9" s="1"/>
  <c r="F161" i="9"/>
  <c r="H160" i="9"/>
  <c r="G160" i="9"/>
  <c r="E160" i="9" s="1"/>
  <c r="B160" i="9" s="1"/>
  <c r="F160" i="9"/>
  <c r="H159" i="9"/>
  <c r="G159" i="9"/>
  <c r="F159" i="9"/>
  <c r="E159" i="9"/>
  <c r="B159" i="9" s="1"/>
  <c r="H158" i="9"/>
  <c r="G158" i="9"/>
  <c r="F158" i="9"/>
  <c r="E158" i="9"/>
  <c r="B158" i="9" s="1"/>
  <c r="H157" i="9"/>
  <c r="G157" i="9"/>
  <c r="E157" i="9" s="1"/>
  <c r="B157" i="9" s="1"/>
  <c r="F157" i="9"/>
  <c r="F156" i="9"/>
  <c r="H155" i="9"/>
  <c r="G155" i="9"/>
  <c r="F155" i="9"/>
  <c r="E155" i="9"/>
  <c r="B155" i="9" s="1"/>
  <c r="H154" i="9"/>
  <c r="G154" i="9"/>
  <c r="F154" i="9"/>
  <c r="E154" i="9"/>
  <c r="B154" i="9" s="1"/>
  <c r="H153" i="9"/>
  <c r="G153" i="9"/>
  <c r="E153" i="9" s="1"/>
  <c r="B153" i="9" s="1"/>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G147" i="9"/>
  <c r="F147" i="9"/>
  <c r="E147" i="9"/>
  <c r="B147" i="9" s="1"/>
  <c r="H146" i="9"/>
  <c r="G146" i="9"/>
  <c r="F146" i="9"/>
  <c r="E146" i="9"/>
  <c r="B146" i="9" s="1"/>
  <c r="H145" i="9"/>
  <c r="G145" i="9"/>
  <c r="E145" i="9" s="1"/>
  <c r="B145" i="9" s="1"/>
  <c r="F145" i="9"/>
  <c r="H144" i="9"/>
  <c r="G144" i="9"/>
  <c r="E144" i="9" s="1"/>
  <c r="B144" i="9" s="1"/>
  <c r="F144" i="9"/>
  <c r="H143" i="9"/>
  <c r="G143" i="9"/>
  <c r="F143" i="9"/>
  <c r="E143" i="9"/>
  <c r="B143" i="9" s="1"/>
  <c r="H142" i="9"/>
  <c r="G142" i="9"/>
  <c r="F142" i="9"/>
  <c r="E142" i="9"/>
  <c r="B142" i="9" s="1"/>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F135" i="9"/>
  <c r="E135" i="9"/>
  <c r="B135" i="9" s="1"/>
  <c r="H134" i="9"/>
  <c r="G134" i="9"/>
  <c r="F134" i="9"/>
  <c r="E134" i="9"/>
  <c r="B134" i="9" s="1"/>
  <c r="H133" i="9"/>
  <c r="G133" i="9"/>
  <c r="E133" i="9" s="1"/>
  <c r="B133" i="9" s="1"/>
  <c r="F133" i="9"/>
  <c r="H132" i="9"/>
  <c r="G132" i="9"/>
  <c r="E132" i="9" s="1"/>
  <c r="B132" i="9" s="1"/>
  <c r="F132" i="9"/>
  <c r="H131" i="9"/>
  <c r="G131" i="9"/>
  <c r="F131" i="9"/>
  <c r="E131" i="9"/>
  <c r="B131" i="9" s="1"/>
  <c r="H130" i="9"/>
  <c r="E130" i="9" s="1"/>
  <c r="B130" i="9" s="1"/>
  <c r="G130" i="9"/>
  <c r="F130" i="9"/>
  <c r="H129" i="9"/>
  <c r="G129" i="9"/>
  <c r="E129" i="9" s="1"/>
  <c r="B129" i="9" s="1"/>
  <c r="F129" i="9"/>
  <c r="H128" i="9"/>
  <c r="G128" i="9"/>
  <c r="E128" i="9" s="1"/>
  <c r="B128" i="9" s="1"/>
  <c r="F128" i="9"/>
  <c r="H127" i="9"/>
  <c r="G127" i="9"/>
  <c r="F127" i="9"/>
  <c r="E127" i="9"/>
  <c r="B127" i="9" s="1"/>
  <c r="H126" i="9"/>
  <c r="E126" i="9" s="1"/>
  <c r="B126" i="9" s="1"/>
  <c r="G126" i="9"/>
  <c r="F126" i="9"/>
  <c r="H125" i="9"/>
  <c r="G125" i="9"/>
  <c r="E125" i="9" s="1"/>
  <c r="B125" i="9" s="1"/>
  <c r="F125" i="9"/>
  <c r="H124" i="9"/>
  <c r="G124" i="9"/>
  <c r="E124" i="9" s="1"/>
  <c r="B124" i="9" s="1"/>
  <c r="F124" i="9"/>
  <c r="H123" i="9"/>
  <c r="G123" i="9"/>
  <c r="F123" i="9"/>
  <c r="E123" i="9"/>
  <c r="B123" i="9" s="1"/>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G116" i="9"/>
  <c r="E116" i="9" s="1"/>
  <c r="B116" i="9" s="1"/>
  <c r="F116" i="9"/>
  <c r="H115" i="9"/>
  <c r="G115" i="9"/>
  <c r="F115" i="9"/>
  <c r="E115" i="9"/>
  <c r="B115" i="9" s="1"/>
  <c r="H114" i="9"/>
  <c r="G114" i="9"/>
  <c r="F114" i="9"/>
  <c r="E114" i="9"/>
  <c r="B114" i="9" s="1"/>
  <c r="H113" i="9"/>
  <c r="G113" i="9"/>
  <c r="E113" i="9" s="1"/>
  <c r="B113" i="9" s="1"/>
  <c r="F113" i="9"/>
  <c r="H112" i="9"/>
  <c r="G112" i="9"/>
  <c r="E112" i="9" s="1"/>
  <c r="B112" i="9" s="1"/>
  <c r="F112" i="9"/>
  <c r="H111" i="9"/>
  <c r="G111" i="9"/>
  <c r="F111" i="9"/>
  <c r="E111" i="9"/>
  <c r="B111" i="9" s="1"/>
  <c r="H110" i="9"/>
  <c r="G110" i="9"/>
  <c r="F110" i="9"/>
  <c r="B110" i="9" s="1"/>
  <c r="E110" i="9"/>
  <c r="H109" i="9"/>
  <c r="G109" i="9"/>
  <c r="E109" i="9" s="1"/>
  <c r="B109" i="9" s="1"/>
  <c r="F109" i="9"/>
  <c r="H108" i="9"/>
  <c r="G108" i="9"/>
  <c r="E108" i="9" s="1"/>
  <c r="B108" i="9" s="1"/>
  <c r="F108" i="9"/>
  <c r="H107" i="9"/>
  <c r="G107" i="9"/>
  <c r="F107" i="9"/>
  <c r="E107" i="9"/>
  <c r="B107" i="9" s="1"/>
  <c r="H106" i="9"/>
  <c r="E106" i="9" s="1"/>
  <c r="B106" i="9" s="1"/>
  <c r="G106" i="9"/>
  <c r="F106" i="9"/>
  <c r="H105" i="9"/>
  <c r="G105" i="9"/>
  <c r="E105" i="9" s="1"/>
  <c r="B105" i="9" s="1"/>
  <c r="F105" i="9"/>
  <c r="H104" i="9"/>
  <c r="G104" i="9"/>
  <c r="E104" i="9" s="1"/>
  <c r="B104" i="9" s="1"/>
  <c r="F104" i="9"/>
  <c r="H103" i="9"/>
  <c r="G103" i="9"/>
  <c r="F103" i="9"/>
  <c r="E103" i="9"/>
  <c r="B103" i="9" s="1"/>
  <c r="H102" i="9"/>
  <c r="E102" i="9" s="1"/>
  <c r="B102" i="9" s="1"/>
  <c r="G102" i="9"/>
  <c r="F102" i="9"/>
  <c r="H101" i="9"/>
  <c r="G101" i="9"/>
  <c r="E101" i="9" s="1"/>
  <c r="B101" i="9" s="1"/>
  <c r="F101" i="9"/>
  <c r="H100" i="9"/>
  <c r="G100" i="9"/>
  <c r="E100" i="9" s="1"/>
  <c r="B100" i="9" s="1"/>
  <c r="F100" i="9"/>
  <c r="H99" i="9"/>
  <c r="G99" i="9"/>
  <c r="F99" i="9"/>
  <c r="E99" i="9"/>
  <c r="B99" i="9" s="1"/>
  <c r="H98" i="9"/>
  <c r="E98" i="9" s="1"/>
  <c r="B98" i="9" s="1"/>
  <c r="G98" i="9"/>
  <c r="F98" i="9"/>
  <c r="H97" i="9"/>
  <c r="G97" i="9"/>
  <c r="E97" i="9" s="1"/>
  <c r="B97" i="9" s="1"/>
  <c r="F97" i="9"/>
  <c r="H96" i="9"/>
  <c r="G96" i="9"/>
  <c r="E96" i="9" s="1"/>
  <c r="B96" i="9" s="1"/>
  <c r="F96" i="9"/>
  <c r="H95" i="9"/>
  <c r="G95" i="9"/>
  <c r="F95" i="9"/>
  <c r="E95" i="9"/>
  <c r="B95" i="9" s="1"/>
  <c r="H94" i="9"/>
  <c r="E94" i="9" s="1"/>
  <c r="B94" i="9" s="1"/>
  <c r="G94" i="9"/>
  <c r="F94" i="9"/>
  <c r="H93" i="9"/>
  <c r="G93" i="9"/>
  <c r="E93" i="9" s="1"/>
  <c r="B93" i="9" s="1"/>
  <c r="F93" i="9"/>
  <c r="H92" i="9"/>
  <c r="G92" i="9"/>
  <c r="E92" i="9" s="1"/>
  <c r="B92" i="9" s="1"/>
  <c r="F92" i="9"/>
  <c r="H91" i="9"/>
  <c r="G91" i="9"/>
  <c r="F91" i="9"/>
  <c r="E91" i="9"/>
  <c r="B91" i="9" s="1"/>
  <c r="H90" i="9"/>
  <c r="E90" i="9" s="1"/>
  <c r="B90" i="9" s="1"/>
  <c r="G90" i="9"/>
  <c r="F90" i="9"/>
  <c r="H89" i="9"/>
  <c r="G89" i="9"/>
  <c r="E89" i="9" s="1"/>
  <c r="B89" i="9" s="1"/>
  <c r="F89" i="9"/>
  <c r="H88" i="9"/>
  <c r="G88" i="9"/>
  <c r="E88" i="9" s="1"/>
  <c r="B88" i="9" s="1"/>
  <c r="F88" i="9"/>
  <c r="H87" i="9"/>
  <c r="G87" i="9"/>
  <c r="F87" i="9"/>
  <c r="E87" i="9"/>
  <c r="B87" i="9" s="1"/>
  <c r="H86" i="9"/>
  <c r="E86" i="9" s="1"/>
  <c r="B86" i="9" s="1"/>
  <c r="G86" i="9"/>
  <c r="F86" i="9"/>
  <c r="H85" i="9"/>
  <c r="G85" i="9"/>
  <c r="F85" i="9"/>
  <c r="H84" i="9"/>
  <c r="G84" i="9"/>
  <c r="E84" i="9" s="1"/>
  <c r="B84" i="9" s="1"/>
  <c r="F84" i="9"/>
  <c r="H83" i="9"/>
  <c r="G83" i="9"/>
  <c r="E83" i="9" s="1"/>
  <c r="B83" i="9" s="1"/>
  <c r="F83" i="9"/>
  <c r="H82" i="9"/>
  <c r="E82" i="9" s="1"/>
  <c r="B82" i="9" s="1"/>
  <c r="G82" i="9"/>
  <c r="F82" i="9"/>
  <c r="H81" i="9"/>
  <c r="E81" i="9" s="1"/>
  <c r="B81" i="9" s="1"/>
  <c r="G81" i="9"/>
  <c r="F81" i="9"/>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E57" i="9" s="1"/>
  <c r="G57" i="9"/>
  <c r="F57" i="9"/>
  <c r="H56" i="9"/>
  <c r="G56" i="9"/>
  <c r="F56" i="9"/>
  <c r="H55" i="9"/>
  <c r="E55" i="9" s="1"/>
  <c r="B55" i="9" s="1"/>
  <c r="G55" i="9"/>
  <c r="F55" i="9"/>
  <c r="H54" i="9"/>
  <c r="E54" i="9" s="1"/>
  <c r="B54" i="9" s="1"/>
  <c r="G54" i="9"/>
  <c r="F54" i="9"/>
  <c r="H53" i="9"/>
  <c r="G53" i="9"/>
  <c r="F53" i="9"/>
  <c r="H52" i="9"/>
  <c r="G52" i="9"/>
  <c r="F52" i="9"/>
  <c r="H51" i="9"/>
  <c r="G51" i="9"/>
  <c r="E51" i="9" s="1"/>
  <c r="B51" i="9" s="1"/>
  <c r="F51" i="9"/>
  <c r="H50" i="9"/>
  <c r="E50" i="9" s="1"/>
  <c r="B50" i="9" s="1"/>
  <c r="G50" i="9"/>
  <c r="F50" i="9"/>
  <c r="H49" i="9"/>
  <c r="E49" i="9" s="1"/>
  <c r="G49" i="9"/>
  <c r="F49" i="9"/>
  <c r="H48" i="9"/>
  <c r="E48" i="9" s="1"/>
  <c r="B48" i="9" s="1"/>
  <c r="G48" i="9"/>
  <c r="F48" i="9"/>
  <c r="H47" i="9"/>
  <c r="G47" i="9"/>
  <c r="E47" i="9" s="1"/>
  <c r="B47" i="9" s="1"/>
  <c r="F47" i="9"/>
  <c r="H46" i="9"/>
  <c r="G46" i="9"/>
  <c r="F46" i="9"/>
  <c r="H45" i="9"/>
  <c r="G45" i="9"/>
  <c r="F45" i="9"/>
  <c r="E45" i="9"/>
  <c r="B45" i="9" s="1"/>
  <c r="H44" i="9"/>
  <c r="E44" i="9" s="1"/>
  <c r="B44" i="9" s="1"/>
  <c r="G44" i="9"/>
  <c r="F44" i="9"/>
  <c r="H43" i="9"/>
  <c r="G43" i="9"/>
  <c r="E43" i="9" s="1"/>
  <c r="B43" i="9" s="1"/>
  <c r="F43" i="9"/>
  <c r="H42" i="9"/>
  <c r="G42" i="9"/>
  <c r="F42" i="9"/>
  <c r="H41" i="9"/>
  <c r="E41" i="9" s="1"/>
  <c r="B41" i="9" s="1"/>
  <c r="G41" i="9"/>
  <c r="F41" i="9"/>
  <c r="H40" i="9"/>
  <c r="E40" i="9" s="1"/>
  <c r="B40" i="9" s="1"/>
  <c r="G40" i="9"/>
  <c r="F40" i="9"/>
  <c r="H39" i="9"/>
  <c r="G39" i="9"/>
  <c r="E39" i="9" s="1"/>
  <c r="B39" i="9" s="1"/>
  <c r="F39" i="9"/>
  <c r="H38" i="9"/>
  <c r="G38" i="9"/>
  <c r="E38" i="9" s="1"/>
  <c r="B38" i="9" s="1"/>
  <c r="F38" i="9"/>
  <c r="H37" i="9"/>
  <c r="G37" i="9"/>
  <c r="F37" i="9"/>
  <c r="H36" i="9"/>
  <c r="G36" i="9"/>
  <c r="F36" i="9"/>
  <c r="H35" i="9"/>
  <c r="G35" i="9"/>
  <c r="F35" i="9"/>
  <c r="E35" i="9"/>
  <c r="B35" i="9" s="1"/>
  <c r="H34" i="9"/>
  <c r="G34" i="9"/>
  <c r="E34" i="9" s="1"/>
  <c r="B34" i="9" s="1"/>
  <c r="F34" i="9"/>
  <c r="H33" i="9"/>
  <c r="G33" i="9"/>
  <c r="E33" i="9" s="1"/>
  <c r="B33" i="9" s="1"/>
  <c r="F33" i="9"/>
  <c r="H32" i="9"/>
  <c r="E32" i="9" s="1"/>
  <c r="B32" i="9" s="1"/>
  <c r="G32" i="9"/>
  <c r="F32" i="9"/>
  <c r="H31" i="9"/>
  <c r="G31" i="9"/>
  <c r="E31" i="9" s="1"/>
  <c r="B31" i="9" s="1"/>
  <c r="F31" i="9"/>
  <c r="H30" i="9"/>
  <c r="G30" i="9"/>
  <c r="F30" i="9"/>
  <c r="H29" i="9"/>
  <c r="G29" i="9"/>
  <c r="E29" i="9" s="1"/>
  <c r="B29" i="9" s="1"/>
  <c r="F29" i="9"/>
  <c r="H28" i="9"/>
  <c r="E28" i="9" s="1"/>
  <c r="B28" i="9" s="1"/>
  <c r="G28" i="9"/>
  <c r="F28" i="9"/>
  <c r="H27" i="9"/>
  <c r="G27" i="9"/>
  <c r="F27" i="9"/>
  <c r="H26" i="9"/>
  <c r="G26" i="9"/>
  <c r="E26" i="9" s="1"/>
  <c r="B26" i="9" s="1"/>
  <c r="F26" i="9"/>
  <c r="H25" i="9"/>
  <c r="E25" i="9" s="1"/>
  <c r="B25" i="9" s="1"/>
  <c r="G25" i="9"/>
  <c r="F25" i="9"/>
  <c r="F24" i="9"/>
  <c r="F4" i="9"/>
  <c r="O3" i="9"/>
  <c r="G296" i="9" s="1"/>
  <c r="I3" i="9"/>
  <c r="H3" i="9"/>
  <c r="G3" i="9"/>
  <c r="D104" i="8"/>
  <c r="I40" i="3" s="1"/>
  <c r="D97" i="8"/>
  <c r="D92" i="8"/>
  <c r="C1669" i="1" s="1"/>
  <c r="H1669" i="1" s="1"/>
  <c r="D87" i="8"/>
  <c r="D82" i="8"/>
  <c r="D77" i="8"/>
  <c r="D72" i="8"/>
  <c r="C1649" i="1" s="1"/>
  <c r="H1649" i="1" s="1"/>
  <c r="D67" i="8"/>
  <c r="D62" i="8"/>
  <c r="D57" i="8"/>
  <c r="C1634" i="1" s="1"/>
  <c r="D52" i="8"/>
  <c r="D46" i="8"/>
  <c r="D37" i="8"/>
  <c r="C1614" i="1" s="1"/>
  <c r="D27" i="8"/>
  <c r="C1604" i="1" s="1"/>
  <c r="D18" i="8"/>
  <c r="D8" i="8"/>
  <c r="E44" i="7"/>
  <c r="D44" i="7"/>
  <c r="E39" i="7"/>
  <c r="D39" i="7"/>
  <c r="D38" i="7" s="1"/>
  <c r="E38" i="7"/>
  <c r="E30" i="7"/>
  <c r="D30" i="7"/>
  <c r="E23" i="7"/>
  <c r="E22" i="7" s="1"/>
  <c r="I33" i="3" s="1"/>
  <c r="D23" i="7"/>
  <c r="D22" i="7"/>
  <c r="E14" i="7"/>
  <c r="D14" i="7"/>
  <c r="E7" i="7"/>
  <c r="D7" i="7"/>
  <c r="D6" i="7" s="1"/>
  <c r="D5" i="7" s="1"/>
  <c r="E6" i="7"/>
  <c r="E5" i="7" s="1"/>
  <c r="I32" i="3"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I27" i="3" s="1"/>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F296" i="5"/>
  <c r="E296" i="5"/>
  <c r="D296" i="5"/>
  <c r="F295" i="5"/>
  <c r="F294" i="5"/>
  <c r="F293" i="5"/>
  <c r="F292" i="5"/>
  <c r="E291" i="5"/>
  <c r="D291" i="5"/>
  <c r="F291" i="5" s="1"/>
  <c r="F290" i="5"/>
  <c r="F289" i="5"/>
  <c r="F288" i="5"/>
  <c r="F287" i="5"/>
  <c r="F286" i="5"/>
  <c r="F285" i="5"/>
  <c r="F284" i="5"/>
  <c r="F283" i="5"/>
  <c r="F282" i="5"/>
  <c r="F281" i="5"/>
  <c r="F280" i="5"/>
  <c r="F279" i="5"/>
  <c r="F278" i="5"/>
  <c r="E277" i="5"/>
  <c r="D277" i="5"/>
  <c r="D274" i="5" s="1"/>
  <c r="F276" i="5"/>
  <c r="F275" i="5"/>
  <c r="E274"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D255" i="5"/>
  <c r="F255" i="5" s="1"/>
  <c r="F254" i="5"/>
  <c r="F253" i="5"/>
  <c r="F252" i="5"/>
  <c r="E252" i="5"/>
  <c r="E251" i="5" s="1"/>
  <c r="I24" i="3"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G339" i="9" s="1"/>
  <c r="F218" i="5"/>
  <c r="F217" i="5"/>
  <c r="F216" i="5"/>
  <c r="F215" i="5"/>
  <c r="F214" i="5"/>
  <c r="F213" i="5"/>
  <c r="F212" i="5"/>
  <c r="F211" i="5"/>
  <c r="E211" i="5"/>
  <c r="D211" i="5"/>
  <c r="F210" i="5"/>
  <c r="F209" i="5"/>
  <c r="F208" i="5"/>
  <c r="F207" i="5"/>
  <c r="F206" i="5"/>
  <c r="F205" i="5"/>
  <c r="E204" i="5"/>
  <c r="D204" i="5"/>
  <c r="F204" i="5" s="1"/>
  <c r="E203" i="5"/>
  <c r="H338" i="9" s="1"/>
  <c r="F202" i="5"/>
  <c r="F201" i="5"/>
  <c r="F200" i="5"/>
  <c r="F199" i="5"/>
  <c r="F198" i="5"/>
  <c r="F197" i="5"/>
  <c r="E197" i="5"/>
  <c r="H337" i="9" s="1"/>
  <c r="D197" i="5"/>
  <c r="G337" i="9" s="1"/>
  <c r="F196" i="5"/>
  <c r="F195" i="5"/>
  <c r="F194" i="5"/>
  <c r="F193" i="5"/>
  <c r="F192" i="5"/>
  <c r="F191" i="5"/>
  <c r="F190" i="5"/>
  <c r="F189" i="5"/>
  <c r="F188" i="5"/>
  <c r="F187" i="5"/>
  <c r="E186" i="5"/>
  <c r="D186" i="5"/>
  <c r="F186" i="5" s="1"/>
  <c r="F185" i="5"/>
  <c r="F184" i="5"/>
  <c r="F183" i="5"/>
  <c r="F182" i="5"/>
  <c r="F181" i="5"/>
  <c r="E181" i="5"/>
  <c r="E178" i="5" s="1"/>
  <c r="D181" i="5"/>
  <c r="F180" i="5"/>
  <c r="F179" i="5"/>
  <c r="D178" i="5"/>
  <c r="G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E314" i="9" s="1"/>
  <c r="B314" i="9" s="1"/>
  <c r="E88"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E629" i="4" s="1"/>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6" i="4"/>
  <c r="D597" i="4" s="1"/>
  <c r="F597" i="4" s="1"/>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E597" i="4"/>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E571" i="4" s="1"/>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E535" i="4" s="1"/>
  <c r="D537" i="4"/>
  <c r="F537" i="4" s="1"/>
  <c r="D536" i="4"/>
  <c r="F536" i="4" s="1"/>
  <c r="F534" i="4"/>
  <c r="F533" i="4"/>
  <c r="E532" i="4"/>
  <c r="D532" i="4"/>
  <c r="F532" i="4" s="1"/>
  <c r="F531" i="4"/>
  <c r="F530" i="4"/>
  <c r="E529" i="4"/>
  <c r="E522" i="4" s="1"/>
  <c r="D529" i="4"/>
  <c r="D522" i="4" s="1"/>
  <c r="F522"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D491" i="4" s="1"/>
  <c r="F491" i="4" s="1"/>
  <c r="F501" i="4"/>
  <c r="F500" i="4"/>
  <c r="F499" i="4"/>
  <c r="F498" i="4"/>
  <c r="F497" i="4"/>
  <c r="E497" i="4"/>
  <c r="D497" i="4"/>
  <c r="F496" i="4"/>
  <c r="F495" i="4"/>
  <c r="F494" i="4"/>
  <c r="F493" i="4"/>
  <c r="F492" i="4"/>
  <c r="E492" i="4"/>
  <c r="D492" i="4"/>
  <c r="E491"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E430" i="4" s="1"/>
  <c r="E639" i="4" s="1"/>
  <c r="D431" i="4"/>
  <c r="F431" i="4" s="1"/>
  <c r="E428" i="4"/>
  <c r="F428" i="4" s="1"/>
  <c r="D428" i="4"/>
  <c r="E427" i="4"/>
  <c r="D422" i="1" s="1"/>
  <c r="H422" i="1" s="1"/>
  <c r="D427" i="4"/>
  <c r="D648" i="4" s="1"/>
  <c r="E426" i="4"/>
  <c r="D426" i="4"/>
  <c r="D647" i="4" s="1"/>
  <c r="F647"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4" i="1" s="1"/>
  <c r="D379" i="4"/>
  <c r="F378" i="4"/>
  <c r="F377" i="4"/>
  <c r="F376" i="4"/>
  <c r="F375" i="4"/>
  <c r="E374" i="4"/>
  <c r="D374" i="4"/>
  <c r="F374" i="4" s="1"/>
  <c r="D373" i="4"/>
  <c r="F372" i="4"/>
  <c r="F371" i="4"/>
  <c r="F370" i="4"/>
  <c r="F369" i="4"/>
  <c r="F368" i="4"/>
  <c r="F367" i="4"/>
  <c r="E366" i="4"/>
  <c r="E361" i="4" s="1"/>
  <c r="D366" i="4"/>
  <c r="D361" i="4" s="1"/>
  <c r="D360" i="4" s="1"/>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D314" i="4"/>
  <c r="D309" i="4" s="1"/>
  <c r="F313" i="4"/>
  <c r="F312" i="4"/>
  <c r="F311" i="4"/>
  <c r="F310" i="4"/>
  <c r="E310" i="4"/>
  <c r="D305" i="1" s="1"/>
  <c r="D310" i="4"/>
  <c r="F309" i="4"/>
  <c r="F306" i="4"/>
  <c r="F305" i="4"/>
  <c r="F304" i="4"/>
  <c r="F303" i="4"/>
  <c r="F302" i="4"/>
  <c r="F298" i="4"/>
  <c r="E298" i="4"/>
  <c r="D298" i="4"/>
  <c r="E297" i="4"/>
  <c r="D297" i="4"/>
  <c r="F297" i="4" s="1"/>
  <c r="F296" i="4"/>
  <c r="F295" i="4"/>
  <c r="F294" i="4"/>
  <c r="F293" i="4"/>
  <c r="F292" i="4"/>
  <c r="F291" i="4"/>
  <c r="F290" i="4"/>
  <c r="E289" i="4"/>
  <c r="D285" i="1" s="1"/>
  <c r="D289" i="4"/>
  <c r="F288" i="4"/>
  <c r="F287" i="4"/>
  <c r="F286" i="4"/>
  <c r="F285" i="4"/>
  <c r="F284" i="4"/>
  <c r="F283" i="4"/>
  <c r="E283" i="4"/>
  <c r="D283" i="4"/>
  <c r="F282" i="4"/>
  <c r="F281" i="4"/>
  <c r="F280" i="4"/>
  <c r="F279" i="4"/>
  <c r="F278" i="4"/>
  <c r="E278" i="4"/>
  <c r="D278" i="4"/>
  <c r="F277" i="4"/>
  <c r="F276" i="4"/>
  <c r="F275" i="4"/>
  <c r="E274" i="4"/>
  <c r="D274" i="4"/>
  <c r="F272" i="4"/>
  <c r="F271" i="4"/>
  <c r="F270" i="4"/>
  <c r="E269" i="4"/>
  <c r="D265" i="1" s="1"/>
  <c r="D269" i="4"/>
  <c r="F268" i="4"/>
  <c r="F267" i="4"/>
  <c r="F266" i="4"/>
  <c r="F265" i="4"/>
  <c r="F264" i="4"/>
  <c r="E263" i="4"/>
  <c r="D263" i="4"/>
  <c r="F263" i="4" s="1"/>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E237" i="4"/>
  <c r="E230" i="4" s="1"/>
  <c r="D237" i="4"/>
  <c r="F236" i="4"/>
  <c r="F235" i="4"/>
  <c r="F234" i="4"/>
  <c r="E234" i="4"/>
  <c r="D234" i="4"/>
  <c r="F233" i="4"/>
  <c r="F232" i="4"/>
  <c r="F231" i="4"/>
  <c r="E231" i="4"/>
  <c r="D231" i="4"/>
  <c r="F229" i="4"/>
  <c r="F228" i="4"/>
  <c r="F227" i="4"/>
  <c r="F226" i="4"/>
  <c r="E225" i="4"/>
  <c r="D221" i="1" s="1"/>
  <c r="D225" i="4"/>
  <c r="F224" i="4"/>
  <c r="F223" i="4"/>
  <c r="F222" i="4"/>
  <c r="E222" i="4"/>
  <c r="D222" i="4"/>
  <c r="D221" i="4"/>
  <c r="F220" i="4"/>
  <c r="F219" i="4"/>
  <c r="F218" i="4"/>
  <c r="F217" i="4"/>
  <c r="E216" i="4"/>
  <c r="D212" i="1" s="1"/>
  <c r="D216" i="4"/>
  <c r="F215" i="4"/>
  <c r="F214" i="4"/>
  <c r="F213" i="4"/>
  <c r="F212" i="4"/>
  <c r="F211" i="4"/>
  <c r="F210" i="4"/>
  <c r="F209" i="4"/>
  <c r="F208" i="4"/>
  <c r="E208" i="4"/>
  <c r="D208" i="4"/>
  <c r="F207" i="4"/>
  <c r="F206" i="4"/>
  <c r="F205" i="4"/>
  <c r="F204" i="4"/>
  <c r="E203" i="4"/>
  <c r="E202" i="4" s="1"/>
  <c r="D198" i="1" s="1"/>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H161" i="1" s="1"/>
  <c r="D165" i="4"/>
  <c r="F163" i="4"/>
  <c r="F162" i="4"/>
  <c r="F161" i="4"/>
  <c r="E160" i="4"/>
  <c r="D160" i="4"/>
  <c r="F159" i="4"/>
  <c r="F158" i="4"/>
  <c r="F157" i="4"/>
  <c r="F156" i="4"/>
  <c r="F155" i="4"/>
  <c r="E154" i="4"/>
  <c r="D154" i="4"/>
  <c r="E153" i="4"/>
  <c r="D149" i="1" s="1"/>
  <c r="F151" i="4"/>
  <c r="F150" i="4"/>
  <c r="F149" i="4"/>
  <c r="F148" i="4"/>
  <c r="F147" i="4"/>
  <c r="F146" i="4"/>
  <c r="F145" i="4"/>
  <c r="F144" i="4"/>
  <c r="F143" i="4"/>
  <c r="F142" i="4"/>
  <c r="F141" i="4"/>
  <c r="E141" i="4"/>
  <c r="D141" i="4"/>
  <c r="E140" i="4"/>
  <c r="F140" i="4" s="1"/>
  <c r="D140" i="4"/>
  <c r="F139" i="4"/>
  <c r="F138" i="4"/>
  <c r="F137" i="4"/>
  <c r="F136" i="4"/>
  <c r="E135" i="4"/>
  <c r="E134" i="4" s="1"/>
  <c r="D135" i="4"/>
  <c r="F135" i="4" s="1"/>
  <c r="F133" i="4"/>
  <c r="F132" i="4"/>
  <c r="F131" i="4"/>
  <c r="F130" i="4"/>
  <c r="F129" i="4"/>
  <c r="E129" i="4"/>
  <c r="D129" i="4"/>
  <c r="F128" i="4"/>
  <c r="F127" i="4"/>
  <c r="E126" i="4"/>
  <c r="D126" i="4"/>
  <c r="E125" i="4"/>
  <c r="F124" i="4"/>
  <c r="F123" i="4"/>
  <c r="F122" i="4"/>
  <c r="F121" i="4"/>
  <c r="E120" i="4"/>
  <c r="F120" i="4" s="1"/>
  <c r="D120" i="4"/>
  <c r="F119" i="4"/>
  <c r="F118" i="4"/>
  <c r="F117" i="4"/>
  <c r="F116" i="4"/>
  <c r="F115" i="4"/>
  <c r="F114" i="4"/>
  <c r="F113" i="4"/>
  <c r="E112" i="4"/>
  <c r="D108" i="1" s="1"/>
  <c r="D112" i="4"/>
  <c r="F111" i="4"/>
  <c r="F110" i="4"/>
  <c r="F109" i="4"/>
  <c r="F108" i="4"/>
  <c r="F107" i="4"/>
  <c r="E107" i="4"/>
  <c r="D107" i="4"/>
  <c r="F105" i="4"/>
  <c r="F104" i="4"/>
  <c r="F103" i="4"/>
  <c r="F102" i="4"/>
  <c r="F101" i="4"/>
  <c r="F100" i="4"/>
  <c r="F99" i="4"/>
  <c r="E98" i="4"/>
  <c r="D98" i="4"/>
  <c r="F98" i="4" s="1"/>
  <c r="F97" i="4"/>
  <c r="F96" i="4"/>
  <c r="F95" i="4"/>
  <c r="F94" i="4"/>
  <c r="F93" i="4"/>
  <c r="F92" i="4"/>
  <c r="E91" i="4"/>
  <c r="D87" i="1" s="1"/>
  <c r="D91" i="4"/>
  <c r="F90" i="4"/>
  <c r="F89" i="4"/>
  <c r="F88" i="4"/>
  <c r="F87" i="4"/>
  <c r="F86" i="4"/>
  <c r="F85" i="4"/>
  <c r="F84" i="4"/>
  <c r="E83" i="4"/>
  <c r="F83" i="4" s="1"/>
  <c r="D83"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G40" i="3"/>
  <c r="B40" i="3"/>
  <c r="G39" i="3"/>
  <c r="B39" i="3"/>
  <c r="G38" i="3"/>
  <c r="B38" i="3"/>
  <c r="H37" i="3"/>
  <c r="G37" i="3"/>
  <c r="B37" i="3"/>
  <c r="I35" i="3"/>
  <c r="H35" i="3"/>
  <c r="G35" i="3"/>
  <c r="B35" i="3"/>
  <c r="I34" i="3"/>
  <c r="H34" i="3"/>
  <c r="G34" i="3"/>
  <c r="B34" i="3"/>
  <c r="H33" i="3"/>
  <c r="G33" i="3"/>
  <c r="B33" i="3"/>
  <c r="H32" i="3"/>
  <c r="G32" i="3"/>
  <c r="B32" i="3"/>
  <c r="G30" i="3"/>
  <c r="B30" i="3"/>
  <c r="I29" i="3"/>
  <c r="G29" i="3"/>
  <c r="B29" i="3"/>
  <c r="I28" i="3"/>
  <c r="H28" i="3"/>
  <c r="G28" i="3"/>
  <c r="B28" i="3"/>
  <c r="G27" i="3"/>
  <c r="B27" i="3"/>
  <c r="H26" i="3"/>
  <c r="G26" i="3"/>
  <c r="B26" i="3"/>
  <c r="G24" i="3"/>
  <c r="B24" i="3"/>
  <c r="G23" i="3"/>
  <c r="B23" i="3"/>
  <c r="G22" i="3"/>
  <c r="B22" i="3"/>
  <c r="G21" i="3"/>
  <c r="B21" i="3"/>
  <c r="G19" i="3"/>
  <c r="B19" i="3"/>
  <c r="G18" i="3"/>
  <c r="B18" i="3"/>
  <c r="G17" i="3"/>
  <c r="B17" i="3"/>
  <c r="G16" i="3"/>
  <c r="B16" i="3"/>
  <c r="H10" i="3" a="1"/>
  <c r="H10" i="3"/>
  <c r="L3" i="9" s="1"/>
  <c r="C1686" i="1"/>
  <c r="H1686" i="1" s="1"/>
  <c r="C1685" i="1"/>
  <c r="H1684" i="1"/>
  <c r="C1684" i="1"/>
  <c r="G1684" i="1" s="1"/>
  <c r="C1683" i="1"/>
  <c r="H1683" i="1" s="1"/>
  <c r="C1682" i="1"/>
  <c r="H1682" i="1" s="1"/>
  <c r="C1681" i="1"/>
  <c r="C1680" i="1"/>
  <c r="G1680" i="1" s="1"/>
  <c r="C1679" i="1"/>
  <c r="H1679" i="1" s="1"/>
  <c r="C1678" i="1"/>
  <c r="H1678" i="1" s="1"/>
  <c r="C1677" i="1"/>
  <c r="C1676" i="1"/>
  <c r="G1676" i="1" s="1"/>
  <c r="H1675" i="1"/>
  <c r="G1675" i="1"/>
  <c r="C1675" i="1"/>
  <c r="C1674" i="1"/>
  <c r="H1674" i="1" s="1"/>
  <c r="C1673" i="1"/>
  <c r="C1672" i="1"/>
  <c r="G1672" i="1" s="1"/>
  <c r="H1671" i="1"/>
  <c r="C1671" i="1"/>
  <c r="G1671" i="1" s="1"/>
  <c r="C1670" i="1"/>
  <c r="H1670" i="1" s="1"/>
  <c r="C1668" i="1"/>
  <c r="G1668" i="1" s="1"/>
  <c r="C1667" i="1"/>
  <c r="H1667" i="1" s="1"/>
  <c r="H1666" i="1"/>
  <c r="C1666" i="1"/>
  <c r="G1666" i="1" s="1"/>
  <c r="C1665" i="1"/>
  <c r="H1665" i="1" s="1"/>
  <c r="H1664" i="1"/>
  <c r="C1664" i="1"/>
  <c r="G1664" i="1" s="1"/>
  <c r="C1663" i="1"/>
  <c r="G1663" i="1" s="1"/>
  <c r="C1662" i="1"/>
  <c r="H1662" i="1" s="1"/>
  <c r="C1661" i="1"/>
  <c r="H1661" i="1" s="1"/>
  <c r="H1660" i="1"/>
  <c r="C1660" i="1"/>
  <c r="G1660" i="1" s="1"/>
  <c r="C1659" i="1"/>
  <c r="G1659" i="1" s="1"/>
  <c r="C1658" i="1"/>
  <c r="H1658" i="1" s="1"/>
  <c r="C1657" i="1"/>
  <c r="H1657" i="1" s="1"/>
  <c r="H1656" i="1"/>
  <c r="C1656" i="1"/>
  <c r="G1656" i="1" s="1"/>
  <c r="C1655" i="1"/>
  <c r="G1655" i="1" s="1"/>
  <c r="C1654" i="1"/>
  <c r="H1654" i="1" s="1"/>
  <c r="C1653" i="1"/>
  <c r="H1653" i="1" s="1"/>
  <c r="H1652" i="1"/>
  <c r="C1652" i="1"/>
  <c r="G1652" i="1" s="1"/>
  <c r="C1651" i="1"/>
  <c r="G1651" i="1" s="1"/>
  <c r="C1650" i="1"/>
  <c r="H1650" i="1" s="1"/>
  <c r="H1648" i="1"/>
  <c r="C1648" i="1"/>
  <c r="G1648" i="1" s="1"/>
  <c r="C1647" i="1"/>
  <c r="G1647" i="1" s="1"/>
  <c r="C1646" i="1"/>
  <c r="H1646" i="1" s="1"/>
  <c r="C1645" i="1"/>
  <c r="H1645" i="1" s="1"/>
  <c r="C1644" i="1"/>
  <c r="G1644" i="1" s="1"/>
  <c r="C1643" i="1"/>
  <c r="G1643" i="1" s="1"/>
  <c r="G1642" i="1"/>
  <c r="C1642" i="1"/>
  <c r="H1642" i="1" s="1"/>
  <c r="C1641" i="1"/>
  <c r="H1641" i="1" s="1"/>
  <c r="H1640" i="1"/>
  <c r="G1640" i="1"/>
  <c r="C1640" i="1"/>
  <c r="C1639" i="1"/>
  <c r="G1639" i="1" s="1"/>
  <c r="C1638" i="1"/>
  <c r="H1638" i="1" s="1"/>
  <c r="C1637" i="1"/>
  <c r="H1637" i="1" s="1"/>
  <c r="H1636" i="1"/>
  <c r="C1636" i="1"/>
  <c r="G1636" i="1" s="1"/>
  <c r="C1635" i="1"/>
  <c r="G1635" i="1" s="1"/>
  <c r="C1633" i="1"/>
  <c r="H1633" i="1" s="1"/>
  <c r="H1632" i="1"/>
  <c r="C1632" i="1"/>
  <c r="G1632" i="1" s="1"/>
  <c r="C1631" i="1"/>
  <c r="G1631" i="1" s="1"/>
  <c r="C1630" i="1"/>
  <c r="H1630" i="1" s="1"/>
  <c r="C1627" i="1"/>
  <c r="G1627" i="1" s="1"/>
  <c r="C1626" i="1"/>
  <c r="H1626" i="1" s="1"/>
  <c r="C1625" i="1"/>
  <c r="H1625" i="1" s="1"/>
  <c r="H1624" i="1"/>
  <c r="C1624" i="1"/>
  <c r="G1624" i="1" s="1"/>
  <c r="C1623" i="1"/>
  <c r="G1623" i="1" s="1"/>
  <c r="H1620" i="1"/>
  <c r="G1620" i="1"/>
  <c r="C1620" i="1"/>
  <c r="C1619" i="1"/>
  <c r="G1619" i="1" s="1"/>
  <c r="G1618" i="1"/>
  <c r="C1618" i="1"/>
  <c r="H1618" i="1" s="1"/>
  <c r="C1617" i="1"/>
  <c r="H1617" i="1" s="1"/>
  <c r="G1616" i="1"/>
  <c r="C1616" i="1"/>
  <c r="H1616" i="1" s="1"/>
  <c r="C1615" i="1"/>
  <c r="G1615" i="1" s="1"/>
  <c r="C1613" i="1"/>
  <c r="H1613" i="1" s="1"/>
  <c r="H1612" i="1"/>
  <c r="G1612" i="1"/>
  <c r="C1612" i="1"/>
  <c r="C1611" i="1"/>
  <c r="G1611" i="1" s="1"/>
  <c r="C1610" i="1"/>
  <c r="H1610" i="1" s="1"/>
  <c r="C1609" i="1"/>
  <c r="H1609" i="1" s="1"/>
  <c r="H1608" i="1"/>
  <c r="G1608" i="1"/>
  <c r="C1608" i="1"/>
  <c r="C1607" i="1"/>
  <c r="G1607" i="1" s="1"/>
  <c r="G1606" i="1"/>
  <c r="C1606" i="1"/>
  <c r="H1606" i="1" s="1"/>
  <c r="C1605" i="1"/>
  <c r="H1605" i="1" s="1"/>
  <c r="H1603" i="1"/>
  <c r="G1603" i="1"/>
  <c r="C1603" i="1"/>
  <c r="C1601" i="1"/>
  <c r="H1601" i="1" s="1"/>
  <c r="C1600" i="1"/>
  <c r="H1600" i="1" s="1"/>
  <c r="H1599" i="1"/>
  <c r="C1599" i="1"/>
  <c r="G1599" i="1" s="1"/>
  <c r="C1598" i="1"/>
  <c r="H1598" i="1" s="1"/>
  <c r="C1597" i="1"/>
  <c r="H1597" i="1" s="1"/>
  <c r="C1596" i="1"/>
  <c r="G1596" i="1" s="1"/>
  <c r="C1595" i="1"/>
  <c r="H1595" i="1" s="1"/>
  <c r="G1594" i="1"/>
  <c r="C1594" i="1"/>
  <c r="H1594" i="1" s="1"/>
  <c r="C1593" i="1"/>
  <c r="H1593" i="1" s="1"/>
  <c r="H1592" i="1"/>
  <c r="G1592" i="1"/>
  <c r="C1592" i="1"/>
  <c r="C1591" i="1"/>
  <c r="H1591" i="1" s="1"/>
  <c r="C1590" i="1"/>
  <c r="H1590" i="1" s="1"/>
  <c r="C1589" i="1"/>
  <c r="H1588" i="1"/>
  <c r="C1588" i="1"/>
  <c r="G1588" i="1" s="1"/>
  <c r="C1587" i="1"/>
  <c r="G1587" i="1" s="1"/>
  <c r="C1586" i="1"/>
  <c r="H1586" i="1" s="1"/>
  <c r="C1585" i="1"/>
  <c r="C1584" i="1"/>
  <c r="H1584" i="1" s="1"/>
  <c r="G1582" i="1"/>
  <c r="C1582" i="1"/>
  <c r="H1581" i="1"/>
  <c r="G1581" i="1"/>
  <c r="D1581" i="1"/>
  <c r="J1581" i="1" s="1"/>
  <c r="C1581" i="1"/>
  <c r="J1580" i="1"/>
  <c r="D1580" i="1"/>
  <c r="C1580" i="1"/>
  <c r="H1580" i="1" s="1"/>
  <c r="H1579" i="1"/>
  <c r="G1579" i="1"/>
  <c r="D1579" i="1"/>
  <c r="J1579" i="1" s="1"/>
  <c r="C1579" i="1"/>
  <c r="J1578" i="1"/>
  <c r="D1578" i="1"/>
  <c r="C1578" i="1"/>
  <c r="D1577" i="1"/>
  <c r="C1577" i="1"/>
  <c r="H1576" i="1"/>
  <c r="G1576" i="1"/>
  <c r="D1576" i="1"/>
  <c r="J1576" i="1" s="1"/>
  <c r="C1576" i="1"/>
  <c r="J1575" i="1"/>
  <c r="D1575" i="1"/>
  <c r="C1575" i="1"/>
  <c r="H1575" i="1" s="1"/>
  <c r="H1574" i="1"/>
  <c r="G1574" i="1"/>
  <c r="D1574" i="1"/>
  <c r="J1574" i="1" s="1"/>
  <c r="C1574" i="1"/>
  <c r="D1573" i="1"/>
  <c r="J1573" i="1" s="1"/>
  <c r="C1573" i="1"/>
  <c r="D1572" i="1"/>
  <c r="C1572" i="1"/>
  <c r="D1571" i="1"/>
  <c r="C1571" i="1"/>
  <c r="H1570" i="1"/>
  <c r="G1570" i="1"/>
  <c r="D1570" i="1"/>
  <c r="J1570" i="1" s="1"/>
  <c r="C1570" i="1"/>
  <c r="J1569" i="1"/>
  <c r="D1569" i="1"/>
  <c r="C1569" i="1"/>
  <c r="H1569" i="1" s="1"/>
  <c r="H1568" i="1"/>
  <c r="G1568" i="1"/>
  <c r="I1568" i="1" s="1"/>
  <c r="D1568" i="1"/>
  <c r="J1568" i="1" s="1"/>
  <c r="C1568" i="1"/>
  <c r="D1567" i="1"/>
  <c r="J1567" i="1" s="1"/>
  <c r="C1567" i="1"/>
  <c r="H1566" i="1"/>
  <c r="G1566" i="1"/>
  <c r="D1566" i="1"/>
  <c r="J1566" i="1" s="1"/>
  <c r="C1566" i="1"/>
  <c r="J1565" i="1"/>
  <c r="D1565" i="1"/>
  <c r="C1565" i="1"/>
  <c r="H1565" i="1" s="1"/>
  <c r="H1564" i="1"/>
  <c r="G1564" i="1"/>
  <c r="I1564" i="1" s="1"/>
  <c r="D1564" i="1"/>
  <c r="J1564" i="1" s="1"/>
  <c r="C1564" i="1"/>
  <c r="H1563" i="1"/>
  <c r="G1563" i="1"/>
  <c r="D1563" i="1"/>
  <c r="C1563" i="1"/>
  <c r="D1562" i="1"/>
  <c r="J1562" i="1" s="1"/>
  <c r="C1562" i="1"/>
  <c r="H1561" i="1"/>
  <c r="G1561" i="1"/>
  <c r="D1561" i="1"/>
  <c r="J1561" i="1" s="1"/>
  <c r="C1561" i="1"/>
  <c r="J1560" i="1"/>
  <c r="D1560" i="1"/>
  <c r="C1560" i="1"/>
  <c r="H1560" i="1" s="1"/>
  <c r="H1559" i="1"/>
  <c r="G1559" i="1"/>
  <c r="I1559" i="1" s="1"/>
  <c r="D1559" i="1"/>
  <c r="J1559" i="1" s="1"/>
  <c r="C1559" i="1"/>
  <c r="D1558" i="1"/>
  <c r="J1558" i="1" s="1"/>
  <c r="C1558" i="1"/>
  <c r="H1557" i="1"/>
  <c r="G1557" i="1"/>
  <c r="D1557" i="1"/>
  <c r="J1557" i="1" s="1"/>
  <c r="C1557" i="1"/>
  <c r="H1556" i="1"/>
  <c r="G1556" i="1"/>
  <c r="D1556" i="1"/>
  <c r="C1556" i="1"/>
  <c r="H1555" i="1"/>
  <c r="G1555" i="1"/>
  <c r="D1555" i="1"/>
  <c r="C1555" i="1"/>
  <c r="J1554" i="1"/>
  <c r="D1554" i="1"/>
  <c r="C1554" i="1"/>
  <c r="H1554" i="1" s="1"/>
  <c r="H1553" i="1"/>
  <c r="G1553" i="1"/>
  <c r="I1553" i="1" s="1"/>
  <c r="D1553" i="1"/>
  <c r="J1553" i="1" s="1"/>
  <c r="C1553" i="1"/>
  <c r="D1552" i="1"/>
  <c r="J1552" i="1" s="1"/>
  <c r="C1552" i="1"/>
  <c r="H1551" i="1"/>
  <c r="G1551" i="1"/>
  <c r="D1551" i="1"/>
  <c r="J1551" i="1" s="1"/>
  <c r="C1551" i="1"/>
  <c r="J1550" i="1"/>
  <c r="D1550" i="1"/>
  <c r="C1550" i="1"/>
  <c r="H1550" i="1" s="1"/>
  <c r="H1549" i="1"/>
  <c r="G1549" i="1"/>
  <c r="I1549" i="1" s="1"/>
  <c r="D1549" i="1"/>
  <c r="J1549" i="1" s="1"/>
  <c r="C1549" i="1"/>
  <c r="D1548" i="1"/>
  <c r="J1548" i="1" s="1"/>
  <c r="C1548" i="1"/>
  <c r="G1547" i="1"/>
  <c r="D1547" i="1"/>
  <c r="C1547" i="1"/>
  <c r="J1547" i="1" s="1"/>
  <c r="D1546" i="1"/>
  <c r="C1546" i="1"/>
  <c r="G1545" i="1"/>
  <c r="I1545" i="1" s="1"/>
  <c r="D1545" i="1"/>
  <c r="J1545" i="1" s="1"/>
  <c r="C1545" i="1"/>
  <c r="H1545" i="1" s="1"/>
  <c r="D1544" i="1"/>
  <c r="C1544" i="1"/>
  <c r="G1543" i="1"/>
  <c r="D1543" i="1"/>
  <c r="J1543" i="1" s="1"/>
  <c r="C1543" i="1"/>
  <c r="H1543" i="1" s="1"/>
  <c r="D1542" i="1"/>
  <c r="C1542" i="1"/>
  <c r="G1541" i="1"/>
  <c r="I1541" i="1" s="1"/>
  <c r="D1541" i="1"/>
  <c r="J1541" i="1" s="1"/>
  <c r="C1541" i="1"/>
  <c r="H1541" i="1" s="1"/>
  <c r="G1540" i="1"/>
  <c r="D1540" i="1"/>
  <c r="C1540" i="1"/>
  <c r="H1540" i="1" s="1"/>
  <c r="G1539" i="1"/>
  <c r="D1539" i="1"/>
  <c r="C1539" i="1"/>
  <c r="H1539" i="1" s="1"/>
  <c r="G1538" i="1"/>
  <c r="D1538" i="1"/>
  <c r="C1538" i="1"/>
  <c r="H1538" i="1" s="1"/>
  <c r="G1536" i="1"/>
  <c r="D1536" i="1"/>
  <c r="C1536" i="1"/>
  <c r="H1536" i="1" s="1"/>
  <c r="G1535" i="1"/>
  <c r="D1535" i="1"/>
  <c r="C1535" i="1"/>
  <c r="H1535" i="1" s="1"/>
  <c r="G1534" i="1"/>
  <c r="D1534" i="1"/>
  <c r="C1534" i="1"/>
  <c r="H1534" i="1" s="1"/>
  <c r="G1533" i="1"/>
  <c r="D1533" i="1"/>
  <c r="C1533" i="1"/>
  <c r="H1533" i="1" s="1"/>
  <c r="G1532" i="1"/>
  <c r="D1532" i="1"/>
  <c r="C1532" i="1"/>
  <c r="H1532" i="1" s="1"/>
  <c r="G1531" i="1"/>
  <c r="D1531" i="1"/>
  <c r="C1531" i="1"/>
  <c r="H1531" i="1" s="1"/>
  <c r="G1530" i="1"/>
  <c r="D1530" i="1"/>
  <c r="C1530" i="1"/>
  <c r="H1530" i="1" s="1"/>
  <c r="G1529" i="1"/>
  <c r="D1529" i="1"/>
  <c r="C1529" i="1"/>
  <c r="H1529" i="1" s="1"/>
  <c r="G1528" i="1"/>
  <c r="D1528" i="1"/>
  <c r="C1528" i="1"/>
  <c r="H1528" i="1" s="1"/>
  <c r="G1527" i="1"/>
  <c r="D1527" i="1"/>
  <c r="C1527" i="1"/>
  <c r="H1527" i="1" s="1"/>
  <c r="G1526" i="1"/>
  <c r="D1526" i="1"/>
  <c r="C1526" i="1"/>
  <c r="H1526" i="1" s="1"/>
  <c r="D1525" i="1"/>
  <c r="G1524" i="1"/>
  <c r="D1524" i="1"/>
  <c r="C1524" i="1"/>
  <c r="H1524" i="1" s="1"/>
  <c r="G1523" i="1"/>
  <c r="D1523" i="1"/>
  <c r="C1523" i="1"/>
  <c r="H1523" i="1" s="1"/>
  <c r="G1522" i="1"/>
  <c r="D1522" i="1"/>
  <c r="C1522" i="1"/>
  <c r="H1522" i="1" s="1"/>
  <c r="G1521" i="1"/>
  <c r="D1521" i="1"/>
  <c r="C1521" i="1"/>
  <c r="H1521" i="1" s="1"/>
  <c r="G1520" i="1"/>
  <c r="D1520" i="1"/>
  <c r="C1520" i="1"/>
  <c r="H1520" i="1" s="1"/>
  <c r="D1519" i="1"/>
  <c r="G1519" i="1" s="1"/>
  <c r="C1519" i="1"/>
  <c r="G1518" i="1"/>
  <c r="D1518" i="1"/>
  <c r="C1518" i="1"/>
  <c r="H1518" i="1" s="1"/>
  <c r="D1517" i="1"/>
  <c r="G1517" i="1" s="1"/>
  <c r="C1517" i="1"/>
  <c r="G1516" i="1"/>
  <c r="D1516" i="1"/>
  <c r="C1516" i="1"/>
  <c r="H1516" i="1" s="1"/>
  <c r="D1515" i="1"/>
  <c r="G1515" i="1" s="1"/>
  <c r="C1515" i="1"/>
  <c r="G1514" i="1"/>
  <c r="D1514" i="1"/>
  <c r="C1514" i="1"/>
  <c r="H1514" i="1" s="1"/>
  <c r="D1513" i="1"/>
  <c r="G1513" i="1" s="1"/>
  <c r="C1513" i="1"/>
  <c r="G1512" i="1"/>
  <c r="D1512" i="1"/>
  <c r="C1512" i="1"/>
  <c r="H1512" i="1" s="1"/>
  <c r="D1511" i="1"/>
  <c r="G1511" i="1" s="1"/>
  <c r="C1511" i="1"/>
  <c r="D1510" i="1"/>
  <c r="G1509" i="1"/>
  <c r="D1509" i="1"/>
  <c r="C1509" i="1"/>
  <c r="H1509" i="1" s="1"/>
  <c r="D1508" i="1"/>
  <c r="G1508" i="1" s="1"/>
  <c r="C1508" i="1"/>
  <c r="G1507" i="1"/>
  <c r="D1507" i="1"/>
  <c r="C1507" i="1"/>
  <c r="H1507" i="1" s="1"/>
  <c r="D1506" i="1"/>
  <c r="G1506" i="1" s="1"/>
  <c r="C1506" i="1"/>
  <c r="G1505" i="1"/>
  <c r="D1505" i="1"/>
  <c r="C1505" i="1"/>
  <c r="H1505" i="1" s="1"/>
  <c r="D1504" i="1"/>
  <c r="G1504" i="1" s="1"/>
  <c r="C1504" i="1"/>
  <c r="G1503" i="1"/>
  <c r="D1503" i="1"/>
  <c r="C1503" i="1"/>
  <c r="H1503" i="1" s="1"/>
  <c r="D1502" i="1"/>
  <c r="G1502" i="1" s="1"/>
  <c r="C1502" i="1"/>
  <c r="G1501" i="1"/>
  <c r="D1501" i="1"/>
  <c r="C1501" i="1"/>
  <c r="H1501" i="1" s="1"/>
  <c r="D1500" i="1"/>
  <c r="G1500" i="1" s="1"/>
  <c r="C1500" i="1"/>
  <c r="G1499" i="1"/>
  <c r="D1499" i="1"/>
  <c r="C1499" i="1"/>
  <c r="H1499" i="1" s="1"/>
  <c r="D1498" i="1"/>
  <c r="G1498" i="1" s="1"/>
  <c r="C1498" i="1"/>
  <c r="G1497" i="1"/>
  <c r="D1497" i="1"/>
  <c r="C1497" i="1"/>
  <c r="H1497" i="1" s="1"/>
  <c r="D1496" i="1"/>
  <c r="G1496" i="1" s="1"/>
  <c r="C1496" i="1"/>
  <c r="G1495" i="1"/>
  <c r="D1495" i="1"/>
  <c r="C1495" i="1"/>
  <c r="H1495" i="1" s="1"/>
  <c r="D1494" i="1"/>
  <c r="G1494" i="1" s="1"/>
  <c r="C1494" i="1"/>
  <c r="G1493" i="1"/>
  <c r="D1493" i="1"/>
  <c r="C1493" i="1"/>
  <c r="H1493" i="1" s="1"/>
  <c r="D1492" i="1"/>
  <c r="G1492" i="1" s="1"/>
  <c r="C1492" i="1"/>
  <c r="G1491" i="1"/>
  <c r="D1491" i="1"/>
  <c r="C1491" i="1"/>
  <c r="H1491" i="1" s="1"/>
  <c r="D1490" i="1"/>
  <c r="G1490" i="1" s="1"/>
  <c r="C1490" i="1"/>
  <c r="G1489" i="1"/>
  <c r="D1489" i="1"/>
  <c r="C1489" i="1"/>
  <c r="H1489" i="1" s="1"/>
  <c r="D1488" i="1"/>
  <c r="G1488" i="1" s="1"/>
  <c r="C1488" i="1"/>
  <c r="G1487" i="1"/>
  <c r="D1487" i="1"/>
  <c r="C1487" i="1"/>
  <c r="H1487" i="1" s="1"/>
  <c r="D1486" i="1"/>
  <c r="G1486" i="1" s="1"/>
  <c r="C1486" i="1"/>
  <c r="G1485" i="1"/>
  <c r="D1485" i="1"/>
  <c r="C1485" i="1"/>
  <c r="H1485" i="1" s="1"/>
  <c r="D1484" i="1"/>
  <c r="G1484" i="1" s="1"/>
  <c r="C1484" i="1"/>
  <c r="G1483" i="1"/>
  <c r="D1483" i="1"/>
  <c r="C1483" i="1"/>
  <c r="H1483" i="1" s="1"/>
  <c r="D1482" i="1"/>
  <c r="G1482" i="1" s="1"/>
  <c r="C1482" i="1"/>
  <c r="G1481" i="1"/>
  <c r="D1481" i="1"/>
  <c r="C1481" i="1"/>
  <c r="H1481" i="1" s="1"/>
  <c r="D1480" i="1"/>
  <c r="C1480" i="1"/>
  <c r="G1479" i="1"/>
  <c r="D1479" i="1"/>
  <c r="C1479" i="1"/>
  <c r="H1479" i="1" s="1"/>
  <c r="D1478" i="1"/>
  <c r="G1478" i="1" s="1"/>
  <c r="C1478" i="1"/>
  <c r="G1477" i="1"/>
  <c r="D1477" i="1"/>
  <c r="C1477" i="1"/>
  <c r="H1477" i="1" s="1"/>
  <c r="D1476" i="1"/>
  <c r="C1476" i="1"/>
  <c r="G1475" i="1"/>
  <c r="D1475" i="1"/>
  <c r="C1475" i="1"/>
  <c r="H1475" i="1" s="1"/>
  <c r="D1474" i="1"/>
  <c r="G1474" i="1" s="1"/>
  <c r="C1474" i="1"/>
  <c r="G1473" i="1"/>
  <c r="D1473" i="1"/>
  <c r="C1473" i="1"/>
  <c r="H1473" i="1" s="1"/>
  <c r="D1472" i="1"/>
  <c r="C1472" i="1"/>
  <c r="G1471" i="1"/>
  <c r="D1471" i="1"/>
  <c r="C1471" i="1"/>
  <c r="H1471" i="1" s="1"/>
  <c r="D1470" i="1"/>
  <c r="G1470" i="1" s="1"/>
  <c r="C1470" i="1"/>
  <c r="G1469" i="1"/>
  <c r="D1469" i="1"/>
  <c r="C1469" i="1"/>
  <c r="H1469" i="1" s="1"/>
  <c r="D1468" i="1"/>
  <c r="C1468" i="1"/>
  <c r="G1467" i="1"/>
  <c r="D1467" i="1"/>
  <c r="C1467" i="1"/>
  <c r="H1467" i="1" s="1"/>
  <c r="D1466" i="1"/>
  <c r="G1466" i="1" s="1"/>
  <c r="C1466" i="1"/>
  <c r="G1465" i="1"/>
  <c r="D1465" i="1"/>
  <c r="C1465" i="1"/>
  <c r="H1465" i="1" s="1"/>
  <c r="D1464" i="1"/>
  <c r="C1464" i="1"/>
  <c r="G1463" i="1"/>
  <c r="D1463" i="1"/>
  <c r="C1463" i="1"/>
  <c r="H1463" i="1" s="1"/>
  <c r="D1462" i="1"/>
  <c r="G1462" i="1" s="1"/>
  <c r="C1462" i="1"/>
  <c r="G1461" i="1"/>
  <c r="D1461" i="1"/>
  <c r="C1461" i="1"/>
  <c r="H1461" i="1" s="1"/>
  <c r="D1460" i="1"/>
  <c r="C1460" i="1"/>
  <c r="G1459" i="1"/>
  <c r="D1459" i="1"/>
  <c r="C1459" i="1"/>
  <c r="H1459" i="1" s="1"/>
  <c r="D1458" i="1"/>
  <c r="G1458" i="1" s="1"/>
  <c r="C1458" i="1"/>
  <c r="D1457" i="1"/>
  <c r="C1457" i="1"/>
  <c r="H1457" i="1" s="1"/>
  <c r="D1456" i="1"/>
  <c r="C1456" i="1"/>
  <c r="G1455" i="1"/>
  <c r="D1455" i="1"/>
  <c r="C1455" i="1"/>
  <c r="H1455" i="1" s="1"/>
  <c r="D1454" i="1"/>
  <c r="G1454" i="1" s="1"/>
  <c r="C1454" i="1"/>
  <c r="D1453" i="1"/>
  <c r="C1453" i="1"/>
  <c r="H1453" i="1" s="1"/>
  <c r="D1452" i="1"/>
  <c r="C1452" i="1"/>
  <c r="G1451" i="1"/>
  <c r="D1451" i="1"/>
  <c r="C1451" i="1"/>
  <c r="H1451" i="1" s="1"/>
  <c r="D1450" i="1"/>
  <c r="G1450" i="1" s="1"/>
  <c r="C1450" i="1"/>
  <c r="D1449" i="1"/>
  <c r="C1449" i="1"/>
  <c r="H1449" i="1" s="1"/>
  <c r="D1448" i="1"/>
  <c r="C1448" i="1"/>
  <c r="G1447" i="1"/>
  <c r="D1447" i="1"/>
  <c r="C1447" i="1"/>
  <c r="H1447" i="1" s="1"/>
  <c r="D1446" i="1"/>
  <c r="G1446" i="1" s="1"/>
  <c r="C1446" i="1"/>
  <c r="D1445" i="1"/>
  <c r="C1445" i="1"/>
  <c r="H1445" i="1" s="1"/>
  <c r="D1444" i="1"/>
  <c r="C1444" i="1"/>
  <c r="G1443" i="1"/>
  <c r="D1443" i="1"/>
  <c r="C1443" i="1"/>
  <c r="H1443" i="1" s="1"/>
  <c r="D1442" i="1"/>
  <c r="G1442" i="1" s="1"/>
  <c r="C1442" i="1"/>
  <c r="D1441" i="1"/>
  <c r="C1441" i="1"/>
  <c r="H1441" i="1" s="1"/>
  <c r="D1440" i="1"/>
  <c r="C1440" i="1"/>
  <c r="G1439" i="1"/>
  <c r="D1439" i="1"/>
  <c r="C1439" i="1"/>
  <c r="H1439" i="1" s="1"/>
  <c r="D1438" i="1"/>
  <c r="G1438" i="1" s="1"/>
  <c r="C1438" i="1"/>
  <c r="D1437" i="1"/>
  <c r="C1437" i="1"/>
  <c r="H1437" i="1" s="1"/>
  <c r="D1436" i="1"/>
  <c r="C1436" i="1"/>
  <c r="G1435" i="1"/>
  <c r="D1435" i="1"/>
  <c r="C1435" i="1"/>
  <c r="H1435" i="1" s="1"/>
  <c r="D1434" i="1"/>
  <c r="G1434" i="1" s="1"/>
  <c r="C1434" i="1"/>
  <c r="D1433" i="1"/>
  <c r="C1433" i="1"/>
  <c r="H1433" i="1" s="1"/>
  <c r="D1432" i="1"/>
  <c r="C1432" i="1"/>
  <c r="D1431" i="1"/>
  <c r="D1430" i="1"/>
  <c r="G1430" i="1" s="1"/>
  <c r="C1430" i="1"/>
  <c r="D1429" i="1"/>
  <c r="C1429" i="1"/>
  <c r="D1428" i="1"/>
  <c r="C1428" i="1"/>
  <c r="G1427" i="1"/>
  <c r="D1427" i="1"/>
  <c r="C1427" i="1"/>
  <c r="H1427" i="1" s="1"/>
  <c r="D1426" i="1"/>
  <c r="G1426" i="1" s="1"/>
  <c r="C1426" i="1"/>
  <c r="D1425" i="1"/>
  <c r="C1425" i="1"/>
  <c r="D1424" i="1"/>
  <c r="C1424" i="1"/>
  <c r="G1423" i="1"/>
  <c r="D1423" i="1"/>
  <c r="C1423" i="1"/>
  <c r="H1423" i="1" s="1"/>
  <c r="D1422" i="1"/>
  <c r="G1422" i="1" s="1"/>
  <c r="C1422" i="1"/>
  <c r="G1421" i="1"/>
  <c r="D1421" i="1"/>
  <c r="C1421" i="1"/>
  <c r="H1421" i="1" s="1"/>
  <c r="D1420" i="1"/>
  <c r="C1420" i="1"/>
  <c r="G1419" i="1"/>
  <c r="D1419" i="1"/>
  <c r="C1419" i="1"/>
  <c r="H1419" i="1" s="1"/>
  <c r="D1418" i="1"/>
  <c r="G1418" i="1" s="1"/>
  <c r="C1418" i="1"/>
  <c r="D1417" i="1"/>
  <c r="C1417" i="1"/>
  <c r="H1417" i="1" s="1"/>
  <c r="D1416" i="1"/>
  <c r="C1416" i="1"/>
  <c r="D1415" i="1"/>
  <c r="C1415" i="1"/>
  <c r="H1415" i="1" s="1"/>
  <c r="D1414" i="1"/>
  <c r="G1414" i="1" s="1"/>
  <c r="C1414" i="1"/>
  <c r="G1413" i="1"/>
  <c r="D1413" i="1"/>
  <c r="C1413" i="1"/>
  <c r="H1413" i="1" s="1"/>
  <c r="D1412" i="1"/>
  <c r="C1412" i="1"/>
  <c r="G1411" i="1"/>
  <c r="D1411" i="1"/>
  <c r="C1411" i="1"/>
  <c r="H1411" i="1" s="1"/>
  <c r="D1410" i="1"/>
  <c r="G1410" i="1" s="1"/>
  <c r="C1410" i="1"/>
  <c r="D1409" i="1"/>
  <c r="C1409" i="1"/>
  <c r="H1409" i="1" s="1"/>
  <c r="D1408" i="1"/>
  <c r="C1408" i="1"/>
  <c r="D1407" i="1"/>
  <c r="C1407" i="1"/>
  <c r="H1407" i="1" s="1"/>
  <c r="D1406" i="1"/>
  <c r="G1406" i="1" s="1"/>
  <c r="C1406" i="1"/>
  <c r="G1405" i="1"/>
  <c r="D1405" i="1"/>
  <c r="C1405" i="1"/>
  <c r="H1405" i="1" s="1"/>
  <c r="D1404" i="1"/>
  <c r="C1404" i="1"/>
  <c r="G1403" i="1"/>
  <c r="D1403" i="1"/>
  <c r="C1403" i="1"/>
  <c r="H1403" i="1" s="1"/>
  <c r="D1402" i="1"/>
  <c r="G1402" i="1" s="1"/>
  <c r="C1402" i="1"/>
  <c r="D1401" i="1"/>
  <c r="C1401" i="1"/>
  <c r="G1401" i="1" s="1"/>
  <c r="D1400" i="1"/>
  <c r="C1400" i="1"/>
  <c r="D1399" i="1"/>
  <c r="C1399" i="1"/>
  <c r="H1399" i="1" s="1"/>
  <c r="D1398" i="1"/>
  <c r="G1398" i="1" s="1"/>
  <c r="C1398" i="1"/>
  <c r="G1397" i="1"/>
  <c r="D1397" i="1"/>
  <c r="C1397" i="1"/>
  <c r="H1397" i="1" s="1"/>
  <c r="D1396" i="1"/>
  <c r="C1396" i="1"/>
  <c r="G1395" i="1"/>
  <c r="D1395" i="1"/>
  <c r="C1395" i="1"/>
  <c r="H1395" i="1" s="1"/>
  <c r="D1394" i="1"/>
  <c r="G1394" i="1" s="1"/>
  <c r="C1394" i="1"/>
  <c r="D1393" i="1"/>
  <c r="C1393" i="1"/>
  <c r="H1393" i="1" s="1"/>
  <c r="D1392" i="1"/>
  <c r="C1392" i="1"/>
  <c r="D1391" i="1"/>
  <c r="C1391" i="1"/>
  <c r="H1391" i="1" s="1"/>
  <c r="D1390" i="1"/>
  <c r="G1390" i="1" s="1"/>
  <c r="C1390" i="1"/>
  <c r="G1389" i="1"/>
  <c r="D1389" i="1"/>
  <c r="C1389" i="1"/>
  <c r="H1389" i="1" s="1"/>
  <c r="D1388" i="1"/>
  <c r="C1388" i="1"/>
  <c r="G1387" i="1"/>
  <c r="D1387" i="1"/>
  <c r="C1387" i="1"/>
  <c r="H1387" i="1" s="1"/>
  <c r="D1386" i="1"/>
  <c r="G1386" i="1" s="1"/>
  <c r="C1386" i="1"/>
  <c r="D1385" i="1"/>
  <c r="C1385" i="1"/>
  <c r="H1385" i="1" s="1"/>
  <c r="D1384" i="1"/>
  <c r="C1384" i="1"/>
  <c r="D1383" i="1"/>
  <c r="C1383" i="1"/>
  <c r="H1383" i="1" s="1"/>
  <c r="D1382" i="1"/>
  <c r="G1382" i="1" s="1"/>
  <c r="C1382" i="1"/>
  <c r="G1381" i="1"/>
  <c r="D1381" i="1"/>
  <c r="C1381" i="1"/>
  <c r="H1381" i="1" s="1"/>
  <c r="D1380" i="1"/>
  <c r="C1380" i="1"/>
  <c r="G1379" i="1"/>
  <c r="D1379" i="1"/>
  <c r="C1379" i="1"/>
  <c r="H1379" i="1" s="1"/>
  <c r="D1378" i="1"/>
  <c r="G1378" i="1" s="1"/>
  <c r="C1378" i="1"/>
  <c r="D1377" i="1"/>
  <c r="C1377" i="1"/>
  <c r="H1377" i="1" s="1"/>
  <c r="D1376" i="1"/>
  <c r="C1376" i="1"/>
  <c r="D1375" i="1"/>
  <c r="C1375" i="1"/>
  <c r="H1375" i="1" s="1"/>
  <c r="D1374" i="1"/>
  <c r="G1374" i="1" s="1"/>
  <c r="C1374" i="1"/>
  <c r="G1373" i="1"/>
  <c r="D1373" i="1"/>
  <c r="C1373" i="1"/>
  <c r="H1373" i="1" s="1"/>
  <c r="D1372" i="1"/>
  <c r="C1372" i="1"/>
  <c r="G1371" i="1"/>
  <c r="D1371" i="1"/>
  <c r="C1371" i="1"/>
  <c r="H1371" i="1" s="1"/>
  <c r="D1370" i="1"/>
  <c r="G1370" i="1" s="1"/>
  <c r="C1370" i="1"/>
  <c r="D1369" i="1"/>
  <c r="C1369" i="1"/>
  <c r="H1369" i="1" s="1"/>
  <c r="D1368" i="1"/>
  <c r="C1368" i="1"/>
  <c r="D1367" i="1"/>
  <c r="C1367" i="1"/>
  <c r="H1367" i="1" s="1"/>
  <c r="D1366" i="1"/>
  <c r="G1366" i="1" s="1"/>
  <c r="C1366" i="1"/>
  <c r="G1365" i="1"/>
  <c r="D1365" i="1"/>
  <c r="C1365" i="1"/>
  <c r="H1365" i="1" s="1"/>
  <c r="D1364" i="1"/>
  <c r="C1364" i="1"/>
  <c r="G1363" i="1"/>
  <c r="D1363" i="1"/>
  <c r="C1363" i="1"/>
  <c r="H1363" i="1" s="1"/>
  <c r="D1362" i="1"/>
  <c r="G1362" i="1" s="1"/>
  <c r="C1362" i="1"/>
  <c r="D1361" i="1"/>
  <c r="C1361" i="1"/>
  <c r="H1361" i="1" s="1"/>
  <c r="D1360" i="1"/>
  <c r="C1360" i="1"/>
  <c r="D1359" i="1"/>
  <c r="C1359" i="1"/>
  <c r="H1359" i="1" s="1"/>
  <c r="D1358" i="1"/>
  <c r="G1358" i="1" s="1"/>
  <c r="C1358" i="1"/>
  <c r="G1357" i="1"/>
  <c r="D1357" i="1"/>
  <c r="C1357" i="1"/>
  <c r="H1357" i="1" s="1"/>
  <c r="D1356" i="1"/>
  <c r="C1356" i="1"/>
  <c r="G1355" i="1"/>
  <c r="D1355" i="1"/>
  <c r="C1355" i="1"/>
  <c r="H1355" i="1" s="1"/>
  <c r="D1354" i="1"/>
  <c r="G1354" i="1" s="1"/>
  <c r="C1354" i="1"/>
  <c r="D1353" i="1"/>
  <c r="C1353" i="1"/>
  <c r="H1353" i="1" s="1"/>
  <c r="D1352" i="1"/>
  <c r="C1352" i="1"/>
  <c r="D1351" i="1"/>
  <c r="C1351" i="1"/>
  <c r="H1351" i="1" s="1"/>
  <c r="D1350" i="1"/>
  <c r="G1350" i="1" s="1"/>
  <c r="C1350" i="1"/>
  <c r="G1349" i="1"/>
  <c r="D1349" i="1"/>
  <c r="C1349" i="1"/>
  <c r="H1349" i="1" s="1"/>
  <c r="D1348" i="1"/>
  <c r="C1348" i="1"/>
  <c r="G1347" i="1"/>
  <c r="D1347" i="1"/>
  <c r="C1347" i="1"/>
  <c r="H1347" i="1" s="1"/>
  <c r="D1346" i="1"/>
  <c r="G1346" i="1" s="1"/>
  <c r="C1346" i="1"/>
  <c r="D1345" i="1"/>
  <c r="C1345" i="1"/>
  <c r="H1345" i="1" s="1"/>
  <c r="D1344" i="1"/>
  <c r="C1344" i="1"/>
  <c r="D1343" i="1"/>
  <c r="C1343" i="1"/>
  <c r="H1343" i="1" s="1"/>
  <c r="D1342" i="1"/>
  <c r="G1342" i="1" s="1"/>
  <c r="C1342" i="1"/>
  <c r="G1341" i="1"/>
  <c r="D1341" i="1"/>
  <c r="C1341" i="1"/>
  <c r="H1341" i="1" s="1"/>
  <c r="D1340" i="1"/>
  <c r="C1340" i="1"/>
  <c r="G1339" i="1"/>
  <c r="D1339" i="1"/>
  <c r="C1339" i="1"/>
  <c r="H1339" i="1" s="1"/>
  <c r="D1338" i="1"/>
  <c r="G1338" i="1" s="1"/>
  <c r="C1338" i="1"/>
  <c r="D1337" i="1"/>
  <c r="C1337" i="1"/>
  <c r="H1337" i="1" s="1"/>
  <c r="D1336" i="1"/>
  <c r="C1336" i="1"/>
  <c r="D1335" i="1"/>
  <c r="C1335" i="1"/>
  <c r="H1335" i="1" s="1"/>
  <c r="D1334" i="1"/>
  <c r="G1334" i="1" s="1"/>
  <c r="C1334" i="1"/>
  <c r="G1333" i="1"/>
  <c r="D1333" i="1"/>
  <c r="C1333" i="1"/>
  <c r="H1333" i="1" s="1"/>
  <c r="D1332" i="1"/>
  <c r="C1332" i="1"/>
  <c r="G1331" i="1"/>
  <c r="D1331" i="1"/>
  <c r="C1331" i="1"/>
  <c r="H1331" i="1" s="1"/>
  <c r="D1330" i="1"/>
  <c r="G1330" i="1" s="1"/>
  <c r="C1330" i="1"/>
  <c r="D1329" i="1"/>
  <c r="C1329" i="1"/>
  <c r="H1329" i="1" s="1"/>
  <c r="D1328" i="1"/>
  <c r="C1328" i="1"/>
  <c r="D1327" i="1"/>
  <c r="C1327" i="1"/>
  <c r="H1327" i="1" s="1"/>
  <c r="D1326" i="1"/>
  <c r="G1326" i="1" s="1"/>
  <c r="C1326" i="1"/>
  <c r="G1325" i="1"/>
  <c r="D1325" i="1"/>
  <c r="C1325" i="1"/>
  <c r="H1325" i="1" s="1"/>
  <c r="D1324" i="1"/>
  <c r="C1324" i="1"/>
  <c r="G1323" i="1"/>
  <c r="D1323" i="1"/>
  <c r="C1323" i="1"/>
  <c r="H1323" i="1" s="1"/>
  <c r="D1322" i="1"/>
  <c r="G1322" i="1" s="1"/>
  <c r="C1322" i="1"/>
  <c r="D1321" i="1"/>
  <c r="C1321" i="1"/>
  <c r="H1321" i="1" s="1"/>
  <c r="D1320" i="1"/>
  <c r="C1320" i="1"/>
  <c r="D1319" i="1"/>
  <c r="C1319" i="1"/>
  <c r="H1319" i="1" s="1"/>
  <c r="D1318" i="1"/>
  <c r="G1318" i="1" s="1"/>
  <c r="C1318" i="1"/>
  <c r="G1317" i="1"/>
  <c r="D1317" i="1"/>
  <c r="C1317" i="1"/>
  <c r="H1317" i="1" s="1"/>
  <c r="D1316" i="1"/>
  <c r="C1316" i="1"/>
  <c r="G1315" i="1"/>
  <c r="D1315" i="1"/>
  <c r="C1315" i="1"/>
  <c r="H1315" i="1" s="1"/>
  <c r="D1314" i="1"/>
  <c r="G1314" i="1" s="1"/>
  <c r="C1314" i="1"/>
  <c r="D1313" i="1"/>
  <c r="C1313" i="1"/>
  <c r="H1313" i="1" s="1"/>
  <c r="D1312" i="1"/>
  <c r="C1312" i="1"/>
  <c r="D1311" i="1"/>
  <c r="C1311" i="1"/>
  <c r="H1311" i="1" s="1"/>
  <c r="D1310" i="1"/>
  <c r="G1310" i="1" s="1"/>
  <c r="C1310" i="1"/>
  <c r="G1309" i="1"/>
  <c r="D1309" i="1"/>
  <c r="C1309" i="1"/>
  <c r="H1309" i="1" s="1"/>
  <c r="D1308" i="1"/>
  <c r="C1308" i="1"/>
  <c r="H1308" i="1" s="1"/>
  <c r="D1307" i="1"/>
  <c r="C1307" i="1"/>
  <c r="H1307" i="1" s="1"/>
  <c r="G1306" i="1"/>
  <c r="D1306" i="1"/>
  <c r="C1306" i="1"/>
  <c r="H1306" i="1" s="1"/>
  <c r="G1305" i="1"/>
  <c r="D1305" i="1"/>
  <c r="C1305" i="1"/>
  <c r="H1305" i="1" s="1"/>
  <c r="D1304" i="1"/>
  <c r="C1304" i="1"/>
  <c r="H1304" i="1" s="1"/>
  <c r="D1303" i="1"/>
  <c r="C1303" i="1"/>
  <c r="H1303" i="1" s="1"/>
  <c r="G1302" i="1"/>
  <c r="D1302" i="1"/>
  <c r="C1302" i="1"/>
  <c r="H1302" i="1" s="1"/>
  <c r="G1301" i="1"/>
  <c r="D1301" i="1"/>
  <c r="C1301" i="1"/>
  <c r="H1301" i="1" s="1"/>
  <c r="D1300" i="1"/>
  <c r="C1300" i="1"/>
  <c r="H1300" i="1" s="1"/>
  <c r="D1299" i="1"/>
  <c r="C1299" i="1"/>
  <c r="H1299" i="1" s="1"/>
  <c r="G1298" i="1"/>
  <c r="D1298" i="1"/>
  <c r="C1298" i="1"/>
  <c r="H1298" i="1" s="1"/>
  <c r="G1297" i="1"/>
  <c r="D1297" i="1"/>
  <c r="C1297" i="1"/>
  <c r="H1297" i="1" s="1"/>
  <c r="D1296" i="1"/>
  <c r="C1296" i="1"/>
  <c r="H1296" i="1" s="1"/>
  <c r="D1295" i="1"/>
  <c r="C1295" i="1"/>
  <c r="H1295" i="1" s="1"/>
  <c r="G1294" i="1"/>
  <c r="D1294" i="1"/>
  <c r="C1294" i="1"/>
  <c r="H1294" i="1" s="1"/>
  <c r="G1293" i="1"/>
  <c r="D1293" i="1"/>
  <c r="C1293" i="1"/>
  <c r="H1293" i="1" s="1"/>
  <c r="D1292" i="1"/>
  <c r="C1292" i="1"/>
  <c r="H1292" i="1" s="1"/>
  <c r="D1291" i="1"/>
  <c r="C1291" i="1"/>
  <c r="H1291" i="1" s="1"/>
  <c r="G1290" i="1"/>
  <c r="D1290" i="1"/>
  <c r="C1290" i="1"/>
  <c r="H1290" i="1" s="1"/>
  <c r="G1289" i="1"/>
  <c r="D1289" i="1"/>
  <c r="C1289" i="1"/>
  <c r="H1289" i="1" s="1"/>
  <c r="D1288" i="1"/>
  <c r="C1288" i="1"/>
  <c r="H1288" i="1" s="1"/>
  <c r="D1287" i="1"/>
  <c r="C1287" i="1"/>
  <c r="H1287" i="1" s="1"/>
  <c r="G1286" i="1"/>
  <c r="D1286" i="1"/>
  <c r="C1286" i="1"/>
  <c r="H1286" i="1" s="1"/>
  <c r="G1285" i="1"/>
  <c r="D1285" i="1"/>
  <c r="C1285" i="1"/>
  <c r="H1285" i="1" s="1"/>
  <c r="D1284" i="1"/>
  <c r="C1284" i="1"/>
  <c r="H1284" i="1" s="1"/>
  <c r="D1283" i="1"/>
  <c r="C1283" i="1"/>
  <c r="H1283" i="1" s="1"/>
  <c r="G1282" i="1"/>
  <c r="D1282" i="1"/>
  <c r="C1282" i="1"/>
  <c r="H1282" i="1" s="1"/>
  <c r="G1281" i="1"/>
  <c r="D1281" i="1"/>
  <c r="C1281" i="1"/>
  <c r="H1281" i="1" s="1"/>
  <c r="D1280" i="1"/>
  <c r="C1280" i="1"/>
  <c r="H1280" i="1" s="1"/>
  <c r="D1279" i="1"/>
  <c r="C1279" i="1"/>
  <c r="H1279" i="1" s="1"/>
  <c r="G1278" i="1"/>
  <c r="D1278" i="1"/>
  <c r="C1278" i="1"/>
  <c r="H1278" i="1" s="1"/>
  <c r="G1277" i="1"/>
  <c r="D1277" i="1"/>
  <c r="C1277" i="1"/>
  <c r="D1276" i="1"/>
  <c r="C1276" i="1"/>
  <c r="D1275" i="1"/>
  <c r="C1275" i="1"/>
  <c r="H1275" i="1" s="1"/>
  <c r="G1274" i="1"/>
  <c r="D1274" i="1"/>
  <c r="C1274" i="1"/>
  <c r="H1274" i="1" s="1"/>
  <c r="G1273" i="1"/>
  <c r="D1273" i="1"/>
  <c r="C1273" i="1"/>
  <c r="D1272" i="1"/>
  <c r="C1272" i="1"/>
  <c r="D1271" i="1"/>
  <c r="C1271" i="1"/>
  <c r="H1271" i="1" s="1"/>
  <c r="G1270" i="1"/>
  <c r="D1270" i="1"/>
  <c r="C1270" i="1"/>
  <c r="H1270" i="1" s="1"/>
  <c r="G1269" i="1"/>
  <c r="D1269" i="1"/>
  <c r="C1269" i="1"/>
  <c r="D1268" i="1"/>
  <c r="C1268" i="1"/>
  <c r="D1267" i="1"/>
  <c r="C1267" i="1"/>
  <c r="H1267" i="1" s="1"/>
  <c r="G1266" i="1"/>
  <c r="D1266" i="1"/>
  <c r="C1266" i="1"/>
  <c r="H1266" i="1" s="1"/>
  <c r="G1265" i="1"/>
  <c r="D1265" i="1"/>
  <c r="C1265" i="1"/>
  <c r="D1264" i="1"/>
  <c r="C1264" i="1"/>
  <c r="D1263" i="1"/>
  <c r="C1263" i="1"/>
  <c r="H1263" i="1" s="1"/>
  <c r="G1262" i="1"/>
  <c r="D1262" i="1"/>
  <c r="C1262" i="1"/>
  <c r="H1262" i="1" s="1"/>
  <c r="G1261" i="1"/>
  <c r="D1261" i="1"/>
  <c r="C1261" i="1"/>
  <c r="D1260" i="1"/>
  <c r="C1260" i="1"/>
  <c r="D1259" i="1"/>
  <c r="C1259" i="1"/>
  <c r="H1259" i="1" s="1"/>
  <c r="G1258" i="1"/>
  <c r="D1258" i="1"/>
  <c r="C1258" i="1"/>
  <c r="H1258" i="1" s="1"/>
  <c r="H1257" i="1"/>
  <c r="G1257" i="1"/>
  <c r="D1257" i="1"/>
  <c r="C1257" i="1"/>
  <c r="H1256" i="1"/>
  <c r="G1256" i="1"/>
  <c r="D1256" i="1"/>
  <c r="C1256" i="1"/>
  <c r="D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D854" i="1"/>
  <c r="H854" i="1" s="1"/>
  <c r="C854" i="1"/>
  <c r="H853" i="1"/>
  <c r="G853" i="1"/>
  <c r="D853" i="1"/>
  <c r="C853" i="1"/>
  <c r="H852" i="1"/>
  <c r="G852" i="1"/>
  <c r="D852" i="1"/>
  <c r="C852" i="1"/>
  <c r="H851" i="1"/>
  <c r="G851" i="1"/>
  <c r="D851" i="1"/>
  <c r="C851" i="1"/>
  <c r="H850" i="1"/>
  <c r="G850" i="1"/>
  <c r="D850" i="1"/>
  <c r="C850" i="1"/>
  <c r="H849" i="1"/>
  <c r="G849" i="1"/>
  <c r="D849" i="1"/>
  <c r="C849" i="1"/>
  <c r="D848" i="1"/>
  <c r="H848" i="1" s="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D837" i="1"/>
  <c r="H837" i="1" s="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H735" i="1" s="1"/>
  <c r="C735" i="1"/>
  <c r="D734" i="1"/>
  <c r="G734" i="1" s="1"/>
  <c r="C734" i="1"/>
  <c r="H733" i="1"/>
  <c r="G733" i="1"/>
  <c r="D733" i="1"/>
  <c r="C733" i="1"/>
  <c r="H732" i="1"/>
  <c r="G732" i="1"/>
  <c r="D732" i="1"/>
  <c r="C732" i="1"/>
  <c r="D731" i="1"/>
  <c r="H731" i="1" s="1"/>
  <c r="C731" i="1"/>
  <c r="D730" i="1"/>
  <c r="H730" i="1" s="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D671" i="1"/>
  <c r="H671" i="1" s="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H650" i="1"/>
  <c r="G650" i="1"/>
  <c r="D650" i="1"/>
  <c r="C650" i="1"/>
  <c r="C649" i="1"/>
  <c r="H648" i="1"/>
  <c r="D648" i="1"/>
  <c r="G648" i="1" s="1"/>
  <c r="C648" i="1"/>
  <c r="H647" i="1"/>
  <c r="G647" i="1"/>
  <c r="D647" i="1"/>
  <c r="C647" i="1"/>
  <c r="G646" i="1"/>
  <c r="D646" i="1"/>
  <c r="H646" i="1" s="1"/>
  <c r="C646" i="1"/>
  <c r="H645" i="1"/>
  <c r="G645" i="1"/>
  <c r="D645" i="1"/>
  <c r="C645" i="1"/>
  <c r="C642" i="1"/>
  <c r="C641" i="1"/>
  <c r="D636" i="1"/>
  <c r="H636" i="1" s="1"/>
  <c r="C636" i="1"/>
  <c r="D635" i="1"/>
  <c r="H635" i="1" s="1"/>
  <c r="C635" i="1"/>
  <c r="D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D423" i="1"/>
  <c r="H423" i="1" s="1"/>
  <c r="C423" i="1"/>
  <c r="C422" i="1"/>
  <c r="D421" i="1"/>
  <c r="H421" i="1" s="1"/>
  <c r="C421" i="1"/>
  <c r="H416" i="1"/>
  <c r="D416" i="1"/>
  <c r="G416" i="1" s="1"/>
  <c r="C416" i="1"/>
  <c r="H415"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G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G306" i="1"/>
  <c r="D306" i="1"/>
  <c r="H306" i="1" s="1"/>
  <c r="C306" i="1"/>
  <c r="C305" i="1"/>
  <c r="C304" i="1"/>
  <c r="G302" i="1"/>
  <c r="D302" i="1"/>
  <c r="H302" i="1" s="1"/>
  <c r="C302" i="1"/>
  <c r="H301" i="1"/>
  <c r="G301" i="1"/>
  <c r="D301" i="1"/>
  <c r="C301" i="1"/>
  <c r="D300" i="1"/>
  <c r="H300" i="1" s="1"/>
  <c r="C300" i="1"/>
  <c r="H299" i="1"/>
  <c r="G299" i="1"/>
  <c r="D299" i="1"/>
  <c r="C299" i="1"/>
  <c r="D298" i="1"/>
  <c r="H298" i="1" s="1"/>
  <c r="C298" i="1"/>
  <c r="D294" i="1"/>
  <c r="H294" i="1" s="1"/>
  <c r="C294" i="1"/>
  <c r="D293" i="1"/>
  <c r="H293" i="1" s="1"/>
  <c r="C293" i="1"/>
  <c r="D292" i="1"/>
  <c r="H292" i="1" s="1"/>
  <c r="C292" i="1"/>
  <c r="D291" i="1"/>
  <c r="H291" i="1" s="1"/>
  <c r="C291" i="1"/>
  <c r="H290" i="1"/>
  <c r="G290" i="1"/>
  <c r="D290" i="1"/>
  <c r="C290" i="1"/>
  <c r="H289" i="1"/>
  <c r="G289" i="1"/>
  <c r="D289" i="1"/>
  <c r="C289" i="1"/>
  <c r="H288" i="1"/>
  <c r="G288" i="1"/>
  <c r="D288" i="1"/>
  <c r="C288" i="1"/>
  <c r="H287" i="1"/>
  <c r="G287" i="1"/>
  <c r="D287" i="1"/>
  <c r="C287" i="1"/>
  <c r="H286" i="1"/>
  <c r="G286" i="1"/>
  <c r="D286" i="1"/>
  <c r="C286"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D270" i="1"/>
  <c r="H270" i="1" s="1"/>
  <c r="C270" i="1"/>
  <c r="H268" i="1"/>
  <c r="G268" i="1"/>
  <c r="D268" i="1"/>
  <c r="C268" i="1"/>
  <c r="H267" i="1"/>
  <c r="G267" i="1"/>
  <c r="D267" i="1"/>
  <c r="C267" i="1"/>
  <c r="H266" i="1"/>
  <c r="D266" i="1"/>
  <c r="G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D247" i="1"/>
  <c r="G247" i="1" s="1"/>
  <c r="C247" i="1"/>
  <c r="H246" i="1"/>
  <c r="D246" i="1"/>
  <c r="G246" i="1" s="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D223" i="1"/>
  <c r="H223" i="1" s="1"/>
  <c r="C223" i="1"/>
  <c r="H222" i="1"/>
  <c r="G222" i="1"/>
  <c r="D222" i="1"/>
  <c r="C222" i="1"/>
  <c r="C221" i="1"/>
  <c r="H220" i="1"/>
  <c r="G220" i="1"/>
  <c r="D220" i="1"/>
  <c r="C220" i="1"/>
  <c r="H219" i="1"/>
  <c r="G219" i="1"/>
  <c r="D219" i="1"/>
  <c r="C219" i="1"/>
  <c r="H218" i="1"/>
  <c r="G218" i="1"/>
  <c r="D218" i="1"/>
  <c r="C218" i="1"/>
  <c r="C217" i="1"/>
  <c r="D216" i="1"/>
  <c r="H216" i="1" s="1"/>
  <c r="C216" i="1"/>
  <c r="H215" i="1"/>
  <c r="G215" i="1"/>
  <c r="D215" i="1"/>
  <c r="C215" i="1"/>
  <c r="H214" i="1"/>
  <c r="G214" i="1"/>
  <c r="D214" i="1"/>
  <c r="C214" i="1"/>
  <c r="G213" i="1"/>
  <c r="D213" i="1"/>
  <c r="H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H195" i="1"/>
  <c r="G195" i="1"/>
  <c r="D195" i="1"/>
  <c r="C195" i="1"/>
  <c r="H194" i="1"/>
  <c r="G194" i="1"/>
  <c r="D194" i="1"/>
  <c r="C194" i="1"/>
  <c r="G193" i="1"/>
  <c r="D193" i="1"/>
  <c r="H193" i="1" s="1"/>
  <c r="C193" i="1"/>
  <c r="G192" i="1"/>
  <c r="D192" i="1"/>
  <c r="H192" i="1" s="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D182" i="1"/>
  <c r="G182" i="1" s="1"/>
  <c r="C182" i="1"/>
  <c r="H181" i="1"/>
  <c r="G181" i="1"/>
  <c r="D181" i="1"/>
  <c r="C181" i="1"/>
  <c r="H180" i="1"/>
  <c r="G180" i="1"/>
  <c r="D180" i="1"/>
  <c r="C180" i="1"/>
  <c r="D179" i="1"/>
  <c r="H179" i="1" s="1"/>
  <c r="C179" i="1"/>
  <c r="H178" i="1"/>
  <c r="G178" i="1"/>
  <c r="D178" i="1"/>
  <c r="C178" i="1"/>
  <c r="D177" i="1"/>
  <c r="H177" i="1" s="1"/>
  <c r="C177" i="1"/>
  <c r="D176" i="1"/>
  <c r="H176" i="1" s="1"/>
  <c r="C176" i="1"/>
  <c r="G175" i="1"/>
  <c r="D175" i="1"/>
  <c r="H175" i="1" s="1"/>
  <c r="C175"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D164" i="1"/>
  <c r="G164" i="1" s="1"/>
  <c r="C164" i="1"/>
  <c r="D163" i="1"/>
  <c r="H163" i="1" s="1"/>
  <c r="C163" i="1"/>
  <c r="H162" i="1"/>
  <c r="D162" i="1"/>
  <c r="G162" i="1" s="1"/>
  <c r="C162" i="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D151" i="1"/>
  <c r="H151" i="1" s="1"/>
  <c r="C151" i="1"/>
  <c r="D150" i="1"/>
  <c r="H150" i="1" s="1"/>
  <c r="C150" i="1"/>
  <c r="D147" i="1"/>
  <c r="H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6" i="1" s="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D118" i="1"/>
  <c r="H118" i="1" s="1"/>
  <c r="C118" i="1"/>
  <c r="D117" i="1"/>
  <c r="H117" i="1" s="1"/>
  <c r="C117" i="1"/>
  <c r="D116" i="1"/>
  <c r="H116" i="1" s="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D90" i="1"/>
  <c r="H90" i="1" s="1"/>
  <c r="C90" i="1"/>
  <c r="H89" i="1"/>
  <c r="G89" i="1"/>
  <c r="D89" i="1"/>
  <c r="C89" i="1"/>
  <c r="H88" i="1"/>
  <c r="G88" i="1"/>
  <c r="D88" i="1"/>
  <c r="C88" i="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D58" i="1"/>
  <c r="H58" i="1" s="1"/>
  <c r="C58" i="1"/>
  <c r="D57" i="1"/>
  <c r="H57" i="1" s="1"/>
  <c r="C57" i="1"/>
  <c r="H56" i="1"/>
  <c r="G56" i="1"/>
  <c r="D56" i="1"/>
  <c r="C56"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G27" i="1" s="1"/>
  <c r="C27" i="1"/>
  <c r="H26" i="1"/>
  <c r="G26" i="1"/>
  <c r="D26" i="1"/>
  <c r="C26" i="1"/>
  <c r="D25" i="1"/>
  <c r="H25" i="1" s="1"/>
  <c r="C25" i="1"/>
  <c r="H24" i="1"/>
  <c r="G24" i="1"/>
  <c r="D24" i="1"/>
  <c r="C24" i="1"/>
  <c r="D23" i="1"/>
  <c r="G23" i="1" s="1"/>
  <c r="C23" i="1"/>
  <c r="H22" i="1"/>
  <c r="G22" i="1"/>
  <c r="D22" i="1"/>
  <c r="C22" i="1"/>
  <c r="H21" i="1"/>
  <c r="G21" i="1"/>
  <c r="D21" i="1"/>
  <c r="C21" i="1"/>
  <c r="D20" i="1"/>
  <c r="H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D10" i="1"/>
  <c r="G10" i="1" s="1"/>
  <c r="C10" i="1"/>
  <c r="H9" i="1"/>
  <c r="G9" i="1"/>
  <c r="D9" i="1"/>
  <c r="C9" i="1"/>
  <c r="H8" i="1"/>
  <c r="G8" i="1"/>
  <c r="D8" i="1"/>
  <c r="C8" i="1"/>
  <c r="H7" i="1"/>
  <c r="G7" i="1"/>
  <c r="D7" i="1"/>
  <c r="C7" i="1"/>
  <c r="H6" i="1"/>
  <c r="G6" i="1"/>
  <c r="D6" i="1"/>
  <c r="C6" i="1"/>
  <c r="D5" i="1"/>
  <c r="H5" i="1" s="1"/>
  <c r="C5" i="1"/>
  <c r="H4" i="1"/>
  <c r="G4" i="1"/>
  <c r="D4" i="1"/>
  <c r="C4" i="1"/>
  <c r="G1683" i="1" l="1"/>
  <c r="H1680" i="1"/>
  <c r="G1679" i="1"/>
  <c r="H1676" i="1"/>
  <c r="H1672" i="1"/>
  <c r="G1667" i="1"/>
  <c r="H1663" i="1"/>
  <c r="G1662" i="1"/>
  <c r="H1659" i="1"/>
  <c r="G1658" i="1"/>
  <c r="H1655" i="1"/>
  <c r="G1654" i="1"/>
  <c r="D51" i="8"/>
  <c r="D45" i="8" s="1"/>
  <c r="I39" i="3" s="1"/>
  <c r="H1651" i="1"/>
  <c r="G1650" i="1"/>
  <c r="H1647" i="1"/>
  <c r="H1644" i="1"/>
  <c r="G1646" i="1"/>
  <c r="H1643" i="1"/>
  <c r="H1639" i="1"/>
  <c r="G1638" i="1"/>
  <c r="H1634" i="1"/>
  <c r="G1634" i="1"/>
  <c r="H1635" i="1"/>
  <c r="H1631" i="1"/>
  <c r="C1629" i="1"/>
  <c r="H1629" i="1" s="1"/>
  <c r="G1630" i="1"/>
  <c r="H1627" i="1"/>
  <c r="G1626" i="1"/>
  <c r="H1623" i="1"/>
  <c r="H1619" i="1"/>
  <c r="H1614" i="1"/>
  <c r="G1614" i="1"/>
  <c r="D25" i="8"/>
  <c r="C1602" i="1" s="1"/>
  <c r="H1602" i="1" s="1"/>
  <c r="H1615" i="1"/>
  <c r="H1611" i="1"/>
  <c r="G1610" i="1"/>
  <c r="H1607" i="1"/>
  <c r="G1604" i="1"/>
  <c r="H1604" i="1"/>
  <c r="G1600" i="1"/>
  <c r="G1598" i="1"/>
  <c r="G1595" i="1"/>
  <c r="H1596" i="1"/>
  <c r="D6" i="8"/>
  <c r="C1583" i="1" s="1"/>
  <c r="H1583" i="1" s="1"/>
  <c r="G1591" i="1"/>
  <c r="G1590" i="1"/>
  <c r="H1587" i="1"/>
  <c r="G1586" i="1"/>
  <c r="G1584" i="1"/>
  <c r="E320" i="9"/>
  <c r="B320" i="9" s="1"/>
  <c r="E37" i="9"/>
  <c r="B37" i="9" s="1"/>
  <c r="E312" i="9"/>
  <c r="B312" i="9" s="1"/>
  <c r="G635" i="1"/>
  <c r="G292" i="1"/>
  <c r="G291" i="1"/>
  <c r="G293" i="1"/>
  <c r="G294" i="1"/>
  <c r="F236" i="9"/>
  <c r="G854" i="1"/>
  <c r="E85" i="9"/>
  <c r="B85" i="9" s="1"/>
  <c r="G848" i="1"/>
  <c r="G837" i="1"/>
  <c r="G836" i="1"/>
  <c r="G735" i="1"/>
  <c r="H734" i="1"/>
  <c r="G731" i="1"/>
  <c r="G730" i="1"/>
  <c r="G727" i="1"/>
  <c r="G671" i="1"/>
  <c r="G662" i="1"/>
  <c r="E30" i="9"/>
  <c r="B30" i="9" s="1"/>
  <c r="G652" i="1"/>
  <c r="E296" i="9"/>
  <c r="B296" i="9" s="1"/>
  <c r="H649" i="1"/>
  <c r="G649" i="1"/>
  <c r="F656" i="4"/>
  <c r="G636" i="1"/>
  <c r="G414" i="1"/>
  <c r="F427" i="4"/>
  <c r="H381" i="1"/>
  <c r="H374" i="1"/>
  <c r="G374" i="1"/>
  <c r="F379" i="4"/>
  <c r="E373" i="4"/>
  <c r="G305" i="1"/>
  <c r="H305" i="1"/>
  <c r="E309" i="4"/>
  <c r="D304" i="1" s="1"/>
  <c r="G300" i="1"/>
  <c r="G423" i="1"/>
  <c r="E647" i="4"/>
  <c r="D641" i="1" s="1"/>
  <c r="G298" i="1"/>
  <c r="G421" i="1"/>
  <c r="G422" i="1"/>
  <c r="E294" i="9"/>
  <c r="B294" i="9" s="1"/>
  <c r="H285" i="1"/>
  <c r="G285" i="1"/>
  <c r="F289" i="4"/>
  <c r="G270" i="1"/>
  <c r="G271" i="1"/>
  <c r="E273" i="4"/>
  <c r="D269" i="1" s="1"/>
  <c r="G265" i="1"/>
  <c r="H265" i="1"/>
  <c r="H221" i="1"/>
  <c r="G221" i="1"/>
  <c r="G223" i="1"/>
  <c r="E221" i="4"/>
  <c r="D217" i="1" s="1"/>
  <c r="G216" i="1"/>
  <c r="H212" i="1"/>
  <c r="G212" i="1"/>
  <c r="F216" i="4"/>
  <c r="G197" i="1"/>
  <c r="B244" i="9"/>
  <c r="G190" i="1"/>
  <c r="B240" i="9"/>
  <c r="E53" i="9"/>
  <c r="B53" i="9" s="1"/>
  <c r="F238" i="9"/>
  <c r="B238" i="9" s="1"/>
  <c r="G179" i="1"/>
  <c r="G177" i="1"/>
  <c r="G176" i="1"/>
  <c r="H174" i="1"/>
  <c r="G174" i="1"/>
  <c r="F178" i="4"/>
  <c r="F165" i="4"/>
  <c r="G163" i="1"/>
  <c r="G161" i="1"/>
  <c r="E164" i="4"/>
  <c r="D160" i="1" s="1"/>
  <c r="G156" i="1"/>
  <c r="G158" i="1"/>
  <c r="F160" i="4"/>
  <c r="G155" i="1"/>
  <c r="G150" i="1"/>
  <c r="G151" i="1"/>
  <c r="G136" i="1"/>
  <c r="G147" i="1"/>
  <c r="G118" i="1"/>
  <c r="G116" i="1"/>
  <c r="G117" i="1"/>
  <c r="G113" i="1"/>
  <c r="E46" i="9"/>
  <c r="B46" i="9" s="1"/>
  <c r="H108" i="1"/>
  <c r="G108" i="1"/>
  <c r="G90" i="1"/>
  <c r="E42" i="9"/>
  <c r="B42" i="9" s="1"/>
  <c r="G87" i="1"/>
  <c r="H87" i="1"/>
  <c r="E82" i="4"/>
  <c r="D78" i="1" s="1"/>
  <c r="G79" i="1"/>
  <c r="G81" i="1"/>
  <c r="G57" i="1"/>
  <c r="G58" i="1"/>
  <c r="G54" i="1"/>
  <c r="G55" i="1"/>
  <c r="H27" i="1"/>
  <c r="G25" i="1"/>
  <c r="H23" i="1"/>
  <c r="G20" i="1"/>
  <c r="G19" i="1"/>
  <c r="E27" i="9"/>
  <c r="B27" i="9" s="1"/>
  <c r="G5" i="1"/>
  <c r="E36" i="9"/>
  <c r="B36" i="9" s="1"/>
  <c r="E322" i="9"/>
  <c r="B322" i="9" s="1"/>
  <c r="E327" i="9"/>
  <c r="E329" i="9"/>
  <c r="B329" i="9" s="1"/>
  <c r="G1259" i="1"/>
  <c r="H1261" i="1"/>
  <c r="G1263" i="1"/>
  <c r="H1265" i="1"/>
  <c r="G1267" i="1"/>
  <c r="H1269" i="1"/>
  <c r="G1271" i="1"/>
  <c r="H1273" i="1"/>
  <c r="G1275" i="1"/>
  <c r="H1277" i="1"/>
  <c r="G1279" i="1"/>
  <c r="G1283" i="1"/>
  <c r="G1287" i="1"/>
  <c r="G1291" i="1"/>
  <c r="G1295" i="1"/>
  <c r="G1299" i="1"/>
  <c r="G1303" i="1"/>
  <c r="G1307" i="1"/>
  <c r="G1313" i="1"/>
  <c r="G1321" i="1"/>
  <c r="G1329" i="1"/>
  <c r="G1337" i="1"/>
  <c r="G1345" i="1"/>
  <c r="G1353" i="1"/>
  <c r="G1361" i="1"/>
  <c r="G1369" i="1"/>
  <c r="G1377" i="1"/>
  <c r="G1385" i="1"/>
  <c r="G1393" i="1"/>
  <c r="G1409" i="1"/>
  <c r="G1417" i="1"/>
  <c r="H1260" i="1"/>
  <c r="H1264" i="1"/>
  <c r="H1268" i="1"/>
  <c r="H1272" i="1"/>
  <c r="H1276" i="1"/>
  <c r="H1401" i="1"/>
  <c r="H1425" i="1"/>
  <c r="G1425" i="1"/>
  <c r="G1260" i="1"/>
  <c r="G1264" i="1"/>
  <c r="G1268" i="1"/>
  <c r="G1272" i="1"/>
  <c r="G1276" i="1"/>
  <c r="G1280" i="1"/>
  <c r="G1284" i="1"/>
  <c r="G1288" i="1"/>
  <c r="G1292" i="1"/>
  <c r="G1296" i="1"/>
  <c r="G1300" i="1"/>
  <c r="G1304" i="1"/>
  <c r="G1308" i="1"/>
  <c r="G1311" i="1"/>
  <c r="G1319" i="1"/>
  <c r="G1327" i="1"/>
  <c r="G1335" i="1"/>
  <c r="G1343" i="1"/>
  <c r="G1351" i="1"/>
  <c r="G1359" i="1"/>
  <c r="G1367" i="1"/>
  <c r="G1375" i="1"/>
  <c r="G1383" i="1"/>
  <c r="G1391" i="1"/>
  <c r="G1399" i="1"/>
  <c r="G1407" i="1"/>
  <c r="G1415" i="1"/>
  <c r="H1429" i="1"/>
  <c r="G1429" i="1"/>
  <c r="I1543" i="1"/>
  <c r="I1574" i="1"/>
  <c r="I1579" i="1"/>
  <c r="H1312" i="1"/>
  <c r="H1316" i="1"/>
  <c r="H1320" i="1"/>
  <c r="H1324" i="1"/>
  <c r="H1328" i="1"/>
  <c r="H1332" i="1"/>
  <c r="H1336" i="1"/>
  <c r="H1340" i="1"/>
  <c r="H1344" i="1"/>
  <c r="H1348" i="1"/>
  <c r="H1352" i="1"/>
  <c r="H1356" i="1"/>
  <c r="H1360" i="1"/>
  <c r="H1364" i="1"/>
  <c r="H1368" i="1"/>
  <c r="H1372" i="1"/>
  <c r="H1376" i="1"/>
  <c r="H1380" i="1"/>
  <c r="H1384" i="1"/>
  <c r="H1388" i="1"/>
  <c r="H1392" i="1"/>
  <c r="H1396" i="1"/>
  <c r="H1400" i="1"/>
  <c r="H1404" i="1"/>
  <c r="H1408" i="1"/>
  <c r="H1412" i="1"/>
  <c r="H1416" i="1"/>
  <c r="H1420" i="1"/>
  <c r="H1424" i="1"/>
  <c r="H1428" i="1"/>
  <c r="H1432" i="1"/>
  <c r="H1436" i="1"/>
  <c r="H1440" i="1"/>
  <c r="H1444" i="1"/>
  <c r="H1448" i="1"/>
  <c r="H1452" i="1"/>
  <c r="H1456" i="1"/>
  <c r="H1460" i="1"/>
  <c r="H1464" i="1"/>
  <c r="H1468" i="1"/>
  <c r="H1472" i="1"/>
  <c r="H1476" i="1"/>
  <c r="H1480" i="1"/>
  <c r="H1484" i="1"/>
  <c r="H1488" i="1"/>
  <c r="H1492" i="1"/>
  <c r="H1496" i="1"/>
  <c r="H1500" i="1"/>
  <c r="H1504" i="1"/>
  <c r="H1508" i="1"/>
  <c r="H1511" i="1"/>
  <c r="H1515" i="1"/>
  <c r="H1519" i="1"/>
  <c r="H1544" i="1"/>
  <c r="G1544" i="1"/>
  <c r="J1544" i="1"/>
  <c r="H1548" i="1"/>
  <c r="I1551" i="1"/>
  <c r="H1558" i="1"/>
  <c r="I1561" i="1"/>
  <c r="H1567" i="1"/>
  <c r="I1570" i="1"/>
  <c r="H1572" i="1"/>
  <c r="H1577" i="1"/>
  <c r="H1585" i="1"/>
  <c r="G1585" i="1"/>
  <c r="G1433" i="1"/>
  <c r="G1437" i="1"/>
  <c r="G1441" i="1"/>
  <c r="G1445" i="1"/>
  <c r="G1449" i="1"/>
  <c r="G1453" i="1"/>
  <c r="G1457" i="1"/>
  <c r="H1589" i="1"/>
  <c r="G1589" i="1"/>
  <c r="H1310" i="1"/>
  <c r="G1312" i="1"/>
  <c r="H1314" i="1"/>
  <c r="G1316" i="1"/>
  <c r="H1318" i="1"/>
  <c r="G1320" i="1"/>
  <c r="H1322" i="1"/>
  <c r="G1324" i="1"/>
  <c r="H1326" i="1"/>
  <c r="G1328" i="1"/>
  <c r="H1330" i="1"/>
  <c r="G1332" i="1"/>
  <c r="H1334" i="1"/>
  <c r="G1336" i="1"/>
  <c r="H1338" i="1"/>
  <c r="G1340" i="1"/>
  <c r="H1342" i="1"/>
  <c r="G1344" i="1"/>
  <c r="H1346" i="1"/>
  <c r="G1348" i="1"/>
  <c r="H1350" i="1"/>
  <c r="G1352" i="1"/>
  <c r="H1354" i="1"/>
  <c r="G1356" i="1"/>
  <c r="H1358" i="1"/>
  <c r="G1360" i="1"/>
  <c r="H1362" i="1"/>
  <c r="G1364" i="1"/>
  <c r="H1366" i="1"/>
  <c r="G1368" i="1"/>
  <c r="H1370" i="1"/>
  <c r="G1372" i="1"/>
  <c r="H1374" i="1"/>
  <c r="G1376" i="1"/>
  <c r="H1378" i="1"/>
  <c r="G1380" i="1"/>
  <c r="H1382" i="1"/>
  <c r="G1384" i="1"/>
  <c r="H1386" i="1"/>
  <c r="G1388" i="1"/>
  <c r="H1390" i="1"/>
  <c r="G1392" i="1"/>
  <c r="H1394" i="1"/>
  <c r="G1396" i="1"/>
  <c r="H1398" i="1"/>
  <c r="G1400" i="1"/>
  <c r="H1402" i="1"/>
  <c r="G1404" i="1"/>
  <c r="H1406" i="1"/>
  <c r="G1408" i="1"/>
  <c r="H1410" i="1"/>
  <c r="G1412" i="1"/>
  <c r="H1414" i="1"/>
  <c r="G1416" i="1"/>
  <c r="H1418" i="1"/>
  <c r="G1420" i="1"/>
  <c r="H1422" i="1"/>
  <c r="G1424" i="1"/>
  <c r="H1426" i="1"/>
  <c r="G1428" i="1"/>
  <c r="H1430" i="1"/>
  <c r="G1432" i="1"/>
  <c r="H1434" i="1"/>
  <c r="G1436" i="1"/>
  <c r="H1438" i="1"/>
  <c r="G1440" i="1"/>
  <c r="H1442" i="1"/>
  <c r="G1444" i="1"/>
  <c r="H1446" i="1"/>
  <c r="G1448" i="1"/>
  <c r="H1450" i="1"/>
  <c r="G1452" i="1"/>
  <c r="H1454" i="1"/>
  <c r="G1456" i="1"/>
  <c r="H1458" i="1"/>
  <c r="G1460" i="1"/>
  <c r="H1462" i="1"/>
  <c r="G1464" i="1"/>
  <c r="H1466" i="1"/>
  <c r="G1468" i="1"/>
  <c r="H1470" i="1"/>
  <c r="G1472" i="1"/>
  <c r="H1474" i="1"/>
  <c r="G1476" i="1"/>
  <c r="H1478" i="1"/>
  <c r="G1480" i="1"/>
  <c r="H1482" i="1"/>
  <c r="H1486" i="1"/>
  <c r="H1490" i="1"/>
  <c r="H1494" i="1"/>
  <c r="H1498" i="1"/>
  <c r="H1502" i="1"/>
  <c r="H1506" i="1"/>
  <c r="H1513" i="1"/>
  <c r="H1517" i="1"/>
  <c r="H1542" i="1"/>
  <c r="G1542" i="1"/>
  <c r="J1542" i="1"/>
  <c r="H1546" i="1"/>
  <c r="G1546" i="1"/>
  <c r="J1546" i="1"/>
  <c r="H1552" i="1"/>
  <c r="I1557" i="1"/>
  <c r="H1562" i="1"/>
  <c r="I1566" i="1"/>
  <c r="H1571" i="1"/>
  <c r="H1573" i="1"/>
  <c r="I1576" i="1"/>
  <c r="H1578" i="1"/>
  <c r="I1581" i="1"/>
  <c r="D82" i="4"/>
  <c r="F91" i="4"/>
  <c r="F126" i="4"/>
  <c r="D125" i="4"/>
  <c r="E640" i="4"/>
  <c r="D634" i="1" s="1"/>
  <c r="D7" i="5"/>
  <c r="F12" i="5"/>
  <c r="D251" i="5"/>
  <c r="F274" i="5"/>
  <c r="E141" i="6"/>
  <c r="I26" i="3"/>
  <c r="H1547" i="1"/>
  <c r="G1548" i="1"/>
  <c r="I1548" i="1" s="1"/>
  <c r="G1550" i="1"/>
  <c r="I1550" i="1" s="1"/>
  <c r="G1552" i="1"/>
  <c r="I1552" i="1" s="1"/>
  <c r="G1554" i="1"/>
  <c r="I1554" i="1" s="1"/>
  <c r="G1558" i="1"/>
  <c r="I1558" i="1" s="1"/>
  <c r="G1560" i="1"/>
  <c r="I1560" i="1" s="1"/>
  <c r="G1562" i="1"/>
  <c r="I1562" i="1" s="1"/>
  <c r="G1565" i="1"/>
  <c r="I1565" i="1" s="1"/>
  <c r="G1567" i="1"/>
  <c r="I1567" i="1" s="1"/>
  <c r="G1569" i="1"/>
  <c r="I1569" i="1" s="1"/>
  <c r="G1571" i="1"/>
  <c r="G1572" i="1"/>
  <c r="G1573" i="1"/>
  <c r="G1575" i="1"/>
  <c r="I1575" i="1" s="1"/>
  <c r="G1577" i="1"/>
  <c r="G1578" i="1"/>
  <c r="I1578" i="1" s="1"/>
  <c r="G1580" i="1"/>
  <c r="I1580" i="1" s="1"/>
  <c r="H1582" i="1"/>
  <c r="G1593" i="1"/>
  <c r="G1597" i="1"/>
  <c r="G1601" i="1"/>
  <c r="G1605" i="1"/>
  <c r="G1609" i="1"/>
  <c r="G1613" i="1"/>
  <c r="G1617" i="1"/>
  <c r="G1625" i="1"/>
  <c r="G1633" i="1"/>
  <c r="G1637" i="1"/>
  <c r="G1641" i="1"/>
  <c r="G1645" i="1"/>
  <c r="G1649" i="1"/>
  <c r="G1653" i="1"/>
  <c r="G1657" i="1"/>
  <c r="G1661" i="1"/>
  <c r="G1665" i="1"/>
  <c r="H1668" i="1"/>
  <c r="G1670" i="1"/>
  <c r="G1674" i="1"/>
  <c r="G1678" i="1"/>
  <c r="G1682" i="1"/>
  <c r="G1686" i="1"/>
  <c r="E7" i="4"/>
  <c r="E106" i="4"/>
  <c r="D102" i="1" s="1"/>
  <c r="F194" i="4"/>
  <c r="D202" i="4"/>
  <c r="D230" i="4"/>
  <c r="F237" i="4"/>
  <c r="E262" i="4"/>
  <c r="D258" i="1" s="1"/>
  <c r="F274" i="4"/>
  <c r="D273" i="4"/>
  <c r="E321" i="4"/>
  <c r="D316" i="1" s="1"/>
  <c r="E648" i="4"/>
  <c r="D642" i="1" s="1"/>
  <c r="I21" i="3"/>
  <c r="H336" i="9"/>
  <c r="E336" i="9" s="1"/>
  <c r="B336" i="9" s="1"/>
  <c r="E177" i="5"/>
  <c r="F8" i="4"/>
  <c r="D7" i="4"/>
  <c r="F50" i="4"/>
  <c r="D49" i="4"/>
  <c r="F112" i="4"/>
  <c r="D106" i="4"/>
  <c r="F154" i="4"/>
  <c r="D153" i="4"/>
  <c r="F373" i="4"/>
  <c r="G1669" i="1"/>
  <c r="H1673" i="1"/>
  <c r="G1673" i="1"/>
  <c r="H1677" i="1"/>
  <c r="G1677" i="1"/>
  <c r="H1681" i="1"/>
  <c r="G1681" i="1"/>
  <c r="H1685" i="1"/>
  <c r="G1685" i="1"/>
  <c r="F23" i="4"/>
  <c r="E49" i="4"/>
  <c r="D45" i="1" s="1"/>
  <c r="D134" i="4"/>
  <c r="F170" i="4"/>
  <c r="D164" i="4"/>
  <c r="F225" i="4"/>
  <c r="D262" i="4"/>
  <c r="F269" i="4"/>
  <c r="D308" i="4"/>
  <c r="D418" i="4" s="1"/>
  <c r="D321" i="4"/>
  <c r="F361" i="4"/>
  <c r="D466" i="4"/>
  <c r="G345" i="9"/>
  <c r="E345" i="9" s="1"/>
  <c r="H316" i="9"/>
  <c r="H315" i="9"/>
  <c r="F314" i="4"/>
  <c r="F366" i="4"/>
  <c r="F426" i="4"/>
  <c r="F529" i="4"/>
  <c r="D571" i="4"/>
  <c r="D535" i="4" s="1"/>
  <c r="F607" i="4"/>
  <c r="D629" i="4"/>
  <c r="D88" i="5"/>
  <c r="F150" i="5"/>
  <c r="D177" i="5"/>
  <c r="E337" i="9"/>
  <c r="B337" i="9" s="1"/>
  <c r="D203" i="5"/>
  <c r="F219" i="5"/>
  <c r="F277" i="5"/>
  <c r="F5" i="6"/>
  <c r="D35" i="6"/>
  <c r="D129" i="6"/>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H310" i="9"/>
  <c r="G211" i="9"/>
  <c r="E211" i="9" s="1"/>
  <c r="B211" i="9" s="1"/>
  <c r="G210" i="9"/>
  <c r="E210" i="9" s="1"/>
  <c r="B210" i="9" s="1"/>
  <c r="G209" i="9"/>
  <c r="E209" i="9" s="1"/>
  <c r="B209" i="9" s="1"/>
  <c r="G208" i="9"/>
  <c r="E208" i="9" s="1"/>
  <c r="B208" i="9" s="1"/>
  <c r="L207" i="9"/>
  <c r="F207" i="9" s="1"/>
  <c r="H309" i="9"/>
  <c r="G310" i="9"/>
  <c r="G179" i="9"/>
  <c r="G178" i="9"/>
  <c r="E178" i="9" s="1"/>
  <c r="B178" i="9" s="1"/>
  <c r="G177" i="9"/>
  <c r="E177" i="9" s="1"/>
  <c r="B177" i="9" s="1"/>
  <c r="G176" i="9"/>
  <c r="E176" i="9" s="1"/>
  <c r="B176" i="9" s="1"/>
  <c r="G175" i="9"/>
  <c r="E175" i="9" s="1"/>
  <c r="B175" i="9" s="1"/>
  <c r="G174" i="9"/>
  <c r="E174" i="9" s="1"/>
  <c r="B174"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M228"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G180" i="9"/>
  <c r="I10" i="9"/>
  <c r="E56" i="9"/>
  <c r="B56" i="9" s="1"/>
  <c r="F502" i="4"/>
  <c r="F616" i="4"/>
  <c r="F45" i="5"/>
  <c r="F89" i="5"/>
  <c r="F178" i="5"/>
  <c r="D114" i="6"/>
  <c r="E156" i="9"/>
  <c r="B156" i="9" s="1"/>
  <c r="E147" i="5"/>
  <c r="D1152" i="1" s="1"/>
  <c r="G316" i="9"/>
  <c r="E316" i="9" s="1"/>
  <c r="B316" i="9" s="1"/>
  <c r="G315" i="9"/>
  <c r="E315" i="9" s="1"/>
  <c r="B315" i="9" s="1"/>
  <c r="E339" i="9"/>
  <c r="B339" i="9" s="1"/>
  <c r="B49" i="9"/>
  <c r="E52" i="9"/>
  <c r="B52" i="9" s="1"/>
  <c r="B57" i="9"/>
  <c r="B172" i="9"/>
  <c r="B232" i="9"/>
  <c r="B236" i="9"/>
  <c r="B173" i="9"/>
  <c r="F229" i="9"/>
  <c r="B229" i="9" s="1"/>
  <c r="F233" i="9"/>
  <c r="B233" i="9" s="1"/>
  <c r="F237" i="9"/>
  <c r="B237" i="9" s="1"/>
  <c r="F241" i="9"/>
  <c r="B241" i="9" s="1"/>
  <c r="F245" i="9"/>
  <c r="B245" i="9" s="1"/>
  <c r="F249" i="9"/>
  <c r="B249" i="9" s="1"/>
  <c r="F253" i="9"/>
  <c r="B253" i="9" s="1"/>
  <c r="F257" i="9"/>
  <c r="B257" i="9" s="1"/>
  <c r="F261" i="9"/>
  <c r="B261" i="9" s="1"/>
  <c r="F265" i="9"/>
  <c r="B265" i="9" s="1"/>
  <c r="F269" i="9"/>
  <c r="B269" i="9" s="1"/>
  <c r="F273" i="9"/>
  <c r="B273" i="9" s="1"/>
  <c r="B319" i="9"/>
  <c r="B327" i="9"/>
  <c r="B231" i="9"/>
  <c r="B235" i="9"/>
  <c r="B239" i="9"/>
  <c r="B243" i="9"/>
  <c r="B247" i="9"/>
  <c r="B251" i="9"/>
  <c r="B255" i="9"/>
  <c r="B259" i="9"/>
  <c r="B263" i="9"/>
  <c r="B267" i="9"/>
  <c r="B271" i="9"/>
  <c r="F298" i="9"/>
  <c r="B323" i="9"/>
  <c r="B331" i="9"/>
  <c r="F341" i="9"/>
  <c r="C1622" i="1" l="1"/>
  <c r="G1622" i="1" s="1"/>
  <c r="C1628" i="1"/>
  <c r="H1628" i="1" s="1"/>
  <c r="G1629" i="1"/>
  <c r="G1628" i="1"/>
  <c r="H1622" i="1"/>
  <c r="G1602" i="1"/>
  <c r="D44" i="8"/>
  <c r="H19" i="9" s="1"/>
  <c r="E19" i="9" s="1"/>
  <c r="B19" i="9" s="1"/>
  <c r="G1583" i="1"/>
  <c r="E360" i="4"/>
  <c r="D368" i="1"/>
  <c r="H304" i="1"/>
  <c r="G304" i="1"/>
  <c r="H641" i="1"/>
  <c r="G641" i="1"/>
  <c r="H217" i="1"/>
  <c r="G217" i="1"/>
  <c r="F221" i="4"/>
  <c r="E152" i="4"/>
  <c r="E299" i="4" s="1"/>
  <c r="C413" i="1"/>
  <c r="F535" i="4"/>
  <c r="C529" i="1"/>
  <c r="G1152" i="1"/>
  <c r="H1152" i="1"/>
  <c r="F114" i="6"/>
  <c r="C1510" i="1"/>
  <c r="H29" i="3"/>
  <c r="E179" i="9"/>
  <c r="B179" i="9" s="1"/>
  <c r="F35" i="6"/>
  <c r="H27" i="3"/>
  <c r="C1431" i="1"/>
  <c r="G338" i="9"/>
  <c r="E338" i="9" s="1"/>
  <c r="B338" i="9" s="1"/>
  <c r="F203" i="5"/>
  <c r="C1207" i="1"/>
  <c r="F88" i="5"/>
  <c r="D69" i="5"/>
  <c r="C1093" i="1"/>
  <c r="F466" i="4"/>
  <c r="D430" i="4"/>
  <c r="C460" i="1"/>
  <c r="F106" i="4"/>
  <c r="C102" i="1"/>
  <c r="D6" i="4"/>
  <c r="F7" i="4"/>
  <c r="C3" i="1"/>
  <c r="F273" i="4"/>
  <c r="C269" i="1"/>
  <c r="F230" i="4"/>
  <c r="C226" i="1"/>
  <c r="E6" i="4"/>
  <c r="D3" i="1"/>
  <c r="E308" i="4"/>
  <c r="E180" i="9"/>
  <c r="B180" i="9" s="1"/>
  <c r="E310" i="9"/>
  <c r="B310" i="9" s="1"/>
  <c r="F228" i="9"/>
  <c r="B228" i="9" s="1"/>
  <c r="F629" i="4"/>
  <c r="C623" i="1"/>
  <c r="F262" i="4"/>
  <c r="C258" i="1"/>
  <c r="F134" i="4"/>
  <c r="C130" i="1"/>
  <c r="D141" i="6"/>
  <c r="F202" i="4"/>
  <c r="C198" i="1"/>
  <c r="F251" i="5"/>
  <c r="H24" i="3"/>
  <c r="C1255" i="1"/>
  <c r="F648" i="4"/>
  <c r="I1542" i="1"/>
  <c r="I1544" i="1"/>
  <c r="B207" i="9"/>
  <c r="E309" i="9"/>
  <c r="B309" i="9" s="1"/>
  <c r="F177" i="5"/>
  <c r="D176" i="5"/>
  <c r="H23" i="3"/>
  <c r="C1181" i="1"/>
  <c r="F321" i="4"/>
  <c r="C316" i="1"/>
  <c r="E69" i="5"/>
  <c r="H24" i="9"/>
  <c r="D152" i="4"/>
  <c r="G24" i="9"/>
  <c r="F153" i="4"/>
  <c r="C149" i="1"/>
  <c r="F49" i="4"/>
  <c r="C45" i="1"/>
  <c r="E176" i="5"/>
  <c r="D1180" i="1" s="1"/>
  <c r="I23" i="3"/>
  <c r="D1181" i="1"/>
  <c r="G642" i="1"/>
  <c r="H642" i="1"/>
  <c r="I1573" i="1"/>
  <c r="F82" i="4"/>
  <c r="C78" i="1"/>
  <c r="I1546" i="1"/>
  <c r="F129" i="6"/>
  <c r="C1525" i="1"/>
  <c r="F571" i="4"/>
  <c r="C565" i="1"/>
  <c r="G342" i="9"/>
  <c r="E342" i="9" s="1"/>
  <c r="E344" i="9"/>
  <c r="I10" i="3" s="1"/>
  <c r="B345" i="9"/>
  <c r="D417" i="4"/>
  <c r="F308" i="4"/>
  <c r="C303" i="1"/>
  <c r="F164" i="4"/>
  <c r="C160" i="1"/>
  <c r="I30" i="3"/>
  <c r="D1537" i="1"/>
  <c r="D6" i="5"/>
  <c r="F7" i="5"/>
  <c r="H21" i="3"/>
  <c r="C1012" i="1"/>
  <c r="F125" i="4"/>
  <c r="C121" i="1"/>
  <c r="G343" i="9" l="1"/>
  <c r="E343" i="9" s="1"/>
  <c r="B343" i="9" s="1"/>
  <c r="K1480" i="9"/>
  <c r="C1621" i="1"/>
  <c r="H1621" i="1" s="1"/>
  <c r="I38" i="3"/>
  <c r="H368" i="1"/>
  <c r="G368" i="1"/>
  <c r="D355" i="1"/>
  <c r="F360" i="4"/>
  <c r="D148" i="1"/>
  <c r="I17" i="3"/>
  <c r="E24" i="9"/>
  <c r="B24" i="9" s="1"/>
  <c r="G565" i="1"/>
  <c r="H565" i="1"/>
  <c r="H1255" i="1"/>
  <c r="G1255" i="1"/>
  <c r="G258" i="1"/>
  <c r="H258" i="1"/>
  <c r="E417" i="4"/>
  <c r="D412" i="1" s="1"/>
  <c r="D303" i="1"/>
  <c r="G303" i="1" s="1"/>
  <c r="E418" i="4"/>
  <c r="H460" i="1"/>
  <c r="G460" i="1"/>
  <c r="F69" i="5"/>
  <c r="H22" i="3"/>
  <c r="C1074" i="1"/>
  <c r="I22" i="3"/>
  <c r="D1074" i="1"/>
  <c r="E6" i="5"/>
  <c r="G306" i="9"/>
  <c r="E306" i="9" s="1"/>
  <c r="B306" i="9" s="1"/>
  <c r="G299" i="9"/>
  <c r="F6" i="5"/>
  <c r="C1011" i="1"/>
  <c r="G78" i="1"/>
  <c r="H78" i="1"/>
  <c r="G45" i="1"/>
  <c r="H45" i="1"/>
  <c r="H316" i="1"/>
  <c r="G316" i="1"/>
  <c r="F176" i="5"/>
  <c r="C1180" i="1"/>
  <c r="F141" i="6"/>
  <c r="C1537" i="1"/>
  <c r="H30" i="3"/>
  <c r="G347" i="9"/>
  <c r="E347" i="9" s="1"/>
  <c r="H269" i="1"/>
  <c r="G269" i="1"/>
  <c r="D422" i="4"/>
  <c r="H16" i="3"/>
  <c r="F6" i="4"/>
  <c r="C2" i="1"/>
  <c r="D639" i="4"/>
  <c r="F430" i="4"/>
  <c r="C424" i="1"/>
  <c r="H1431" i="1"/>
  <c r="G1431" i="1"/>
  <c r="H9" i="3"/>
  <c r="G121" i="1"/>
  <c r="H121" i="1"/>
  <c r="G160" i="1"/>
  <c r="H160" i="1"/>
  <c r="H1012" i="1"/>
  <c r="G1012" i="1"/>
  <c r="H303" i="1"/>
  <c r="H1525" i="1"/>
  <c r="G1525" i="1"/>
  <c r="D299" i="4"/>
  <c r="F152" i="4"/>
  <c r="H17" i="3"/>
  <c r="C148" i="1"/>
  <c r="H130" i="1"/>
  <c r="G130" i="1"/>
  <c r="H623" i="1"/>
  <c r="G623" i="1"/>
  <c r="E300" i="4"/>
  <c r="D296" i="1" s="1"/>
  <c r="I16" i="3"/>
  <c r="E422" i="4"/>
  <c r="D2" i="1"/>
  <c r="G102" i="1"/>
  <c r="H102" i="1"/>
  <c r="H1207" i="1"/>
  <c r="G1207" i="1"/>
  <c r="H1510" i="1"/>
  <c r="G1510" i="1"/>
  <c r="H529" i="1"/>
  <c r="G529" i="1"/>
  <c r="F417" i="4"/>
  <c r="C412" i="1"/>
  <c r="E423" i="4"/>
  <c r="E301" i="4"/>
  <c r="D297" i="1" s="1"/>
  <c r="D295" i="1"/>
  <c r="B342" i="9"/>
  <c r="H149" i="1"/>
  <c r="G149" i="1"/>
  <c r="H1181" i="1"/>
  <c r="G1181" i="1"/>
  <c r="G198" i="1"/>
  <c r="H198" i="1"/>
  <c r="G226" i="1"/>
  <c r="H226" i="1"/>
  <c r="G3" i="1"/>
  <c r="H3" i="1"/>
  <c r="G1093" i="1"/>
  <c r="H1093" i="1"/>
  <c r="D640" i="4"/>
  <c r="E341" i="9" l="1"/>
  <c r="G1621" i="1"/>
  <c r="H11" i="3"/>
  <c r="G355" i="1"/>
  <c r="H355" i="1"/>
  <c r="E644" i="4"/>
  <c r="E425" i="4"/>
  <c r="D420" i="1" s="1"/>
  <c r="D418" i="1"/>
  <c r="H20" i="9"/>
  <c r="D301" i="4"/>
  <c r="F299" i="4"/>
  <c r="D423" i="4"/>
  <c r="C295" i="1"/>
  <c r="K3" i="9"/>
  <c r="D300" i="4"/>
  <c r="H1537" i="1"/>
  <c r="G1537" i="1"/>
  <c r="F640" i="4"/>
  <c r="C634" i="1"/>
  <c r="H412" i="1"/>
  <c r="G412" i="1"/>
  <c r="H148" i="1"/>
  <c r="G148" i="1"/>
  <c r="F639" i="4"/>
  <c r="C633" i="1"/>
  <c r="H1180" i="1"/>
  <c r="G1180" i="1"/>
  <c r="E424" i="4"/>
  <c r="D419" i="1" s="1"/>
  <c r="E643" i="4"/>
  <c r="D417" i="1"/>
  <c r="G2" i="1"/>
  <c r="H2" i="1"/>
  <c r="D643" i="4"/>
  <c r="D424" i="4"/>
  <c r="F422" i="4"/>
  <c r="C417" i="1"/>
  <c r="B347" i="9"/>
  <c r="E346" i="9"/>
  <c r="I9" i="3" s="1"/>
  <c r="G1074" i="1"/>
  <c r="H1074" i="1"/>
  <c r="G424" i="1"/>
  <c r="H424" i="1"/>
  <c r="H299" i="9"/>
  <c r="E299" i="9" s="1"/>
  <c r="D1011" i="1"/>
  <c r="H1011" i="1" s="1"/>
  <c r="D413" i="1"/>
  <c r="F418" i="4"/>
  <c r="I11" i="3" l="1"/>
  <c r="N3" i="9"/>
  <c r="B299" i="9"/>
  <c r="G295" i="1"/>
  <c r="H295" i="1"/>
  <c r="F643" i="4"/>
  <c r="C637" i="1"/>
  <c r="H634" i="1"/>
  <c r="G634" i="1"/>
  <c r="F300" i="4"/>
  <c r="C296" i="1"/>
  <c r="D644" i="4"/>
  <c r="D425" i="4"/>
  <c r="F423" i="4"/>
  <c r="C418" i="1"/>
  <c r="G20" i="9"/>
  <c r="E20" i="9" s="1"/>
  <c r="B20" i="9" s="1"/>
  <c r="H8" i="3"/>
  <c r="E645" i="4"/>
  <c r="D637" i="1"/>
  <c r="F424" i="4"/>
  <c r="C419" i="1"/>
  <c r="G1011" i="1"/>
  <c r="G417" i="1"/>
  <c r="H417" i="1"/>
  <c r="H413" i="1"/>
  <c r="G413" i="1"/>
  <c r="H633" i="1"/>
  <c r="G633" i="1"/>
  <c r="F301" i="4"/>
  <c r="C297" i="1"/>
  <c r="E646" i="4"/>
  <c r="D638" i="1"/>
  <c r="D646" i="4" l="1"/>
  <c r="F644" i="4"/>
  <c r="C638" i="1"/>
  <c r="E650" i="4"/>
  <c r="D640" i="1"/>
  <c r="H418" i="1"/>
  <c r="G418" i="1"/>
  <c r="H296" i="1"/>
  <c r="G296" i="1"/>
  <c r="G637" i="1"/>
  <c r="H637" i="1"/>
  <c r="H419" i="1"/>
  <c r="G419" i="1"/>
  <c r="G297" i="1"/>
  <c r="H297" i="1"/>
  <c r="E649" i="4"/>
  <c r="D639" i="1"/>
  <c r="M3" i="9"/>
  <c r="F425" i="4"/>
  <c r="C420" i="1"/>
  <c r="D645" i="4"/>
  <c r="F645" i="4" l="1"/>
  <c r="D649" i="4"/>
  <c r="C639" i="1"/>
  <c r="I19" i="3"/>
  <c r="D644" i="1"/>
  <c r="H334" i="9"/>
  <c r="G334" i="9"/>
  <c r="E334" i="9" s="1"/>
  <c r="H638" i="1"/>
  <c r="G638" i="1"/>
  <c r="G420" i="1"/>
  <c r="H420" i="1"/>
  <c r="I18" i="3"/>
  <c r="D643" i="1"/>
  <c r="F646" i="4"/>
  <c r="D650" i="4"/>
  <c r="C640" i="1"/>
  <c r="F650" i="4" l="1"/>
  <c r="H19" i="3"/>
  <c r="C644" i="1"/>
  <c r="H640" i="1"/>
  <c r="G640" i="1"/>
  <c r="B334" i="9"/>
  <c r="E298" i="9"/>
  <c r="I8" i="3" s="1"/>
  <c r="G639" i="1"/>
  <c r="H639" i="1"/>
  <c r="H7" i="3"/>
  <c r="F649" i="4"/>
  <c r="H18" i="3"/>
  <c r="C643" i="1"/>
  <c r="G297" i="9"/>
  <c r="E297" i="9" s="1"/>
  <c r="B297" i="9" s="1"/>
  <c r="G644" i="1" l="1"/>
  <c r="H644" i="1"/>
  <c r="J3" i="9"/>
  <c r="H643" i="1"/>
  <c r="G643" i="1"/>
  <c r="H295" i="9" l="1"/>
  <c r="G295" i="9"/>
  <c r="L293" i="9"/>
  <c r="F293" i="9" s="1"/>
  <c r="G18" i="9"/>
  <c r="H18" i="9"/>
  <c r="I9" i="9"/>
  <c r="G15" i="9"/>
  <c r="I7" i="9"/>
  <c r="K10" i="9"/>
  <c r="G16" i="9"/>
  <c r="H21" i="9"/>
  <c r="I5" i="9"/>
  <c r="K11" i="9"/>
  <c r="H16" i="9"/>
  <c r="I6" i="9"/>
  <c r="K12" i="9"/>
  <c r="G17" i="9"/>
  <c r="K9" i="9"/>
  <c r="L15" i="9"/>
  <c r="G21" i="9"/>
  <c r="K6" i="9"/>
  <c r="J11" i="9"/>
  <c r="I17" i="9"/>
  <c r="H22" i="9"/>
  <c r="K7" i="9"/>
  <c r="J12" i="9"/>
  <c r="J17" i="9"/>
  <c r="K8" i="9"/>
  <c r="J13" i="9"/>
  <c r="K5" i="9"/>
  <c r="J10" i="9"/>
  <c r="M16" i="9"/>
  <c r="G22" i="9"/>
  <c r="J7" i="9"/>
  <c r="I12" i="9"/>
  <c r="H15" i="9"/>
  <c r="J6" i="9"/>
  <c r="H17" i="9"/>
  <c r="I8" i="9"/>
  <c r="M15" i="9"/>
  <c r="K13" i="9"/>
  <c r="J8" i="9"/>
  <c r="I13" i="9"/>
  <c r="J9" i="9"/>
  <c r="I11" i="9"/>
  <c r="J5" i="9"/>
  <c r="L16" i="9"/>
  <c r="E10" i="9" l="1"/>
  <c r="B10" i="9" s="1"/>
  <c r="E13" i="9"/>
  <c r="B13" i="9" s="1"/>
  <c r="E21" i="9"/>
  <c r="B21" i="9" s="1"/>
  <c r="E11" i="9"/>
  <c r="B11" i="9" s="1"/>
  <c r="E8" i="9"/>
  <c r="B8" i="9" s="1"/>
  <c r="E295" i="9"/>
  <c r="B295" i="9" s="1"/>
  <c r="F16" i="9"/>
  <c r="E12" i="9"/>
  <c r="B12" i="9" s="1"/>
  <c r="E22" i="9"/>
  <c r="B22" i="9" s="1"/>
  <c r="E5" i="9"/>
  <c r="E7" i="9"/>
  <c r="B7" i="9" s="1"/>
  <c r="E18" i="9"/>
  <c r="B18" i="9" s="1"/>
  <c r="F15" i="9"/>
  <c r="E6" i="9"/>
  <c r="B6" i="9" s="1"/>
  <c r="E15" i="9"/>
  <c r="B293" i="9"/>
  <c r="F23" i="9"/>
  <c r="E16" i="9"/>
  <c r="E9" i="9"/>
  <c r="B9" i="9" s="1"/>
  <c r="E17" i="9"/>
  <c r="B17" i="9" s="1"/>
  <c r="E23" i="9" l="1"/>
  <c r="I7" i="3" s="1"/>
  <c r="B16" i="9"/>
  <c r="F14" i="9"/>
  <c r="F3" i="9" s="1"/>
  <c r="E14" i="9"/>
  <c r="I12" i="3" s="1"/>
  <c r="B15" i="9"/>
  <c r="B5" i="9"/>
  <c r="E4" i="9"/>
  <c r="E3" i="9" l="1"/>
</calcChain>
</file>

<file path=xl/sharedStrings.xml><?xml version="1.0" encoding="utf-8"?>
<sst xmlns="http://schemas.openxmlformats.org/spreadsheetml/2006/main" count="4719" uniqueCount="3652">
  <si>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</si>
  <si>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</si>
  <si>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</si>
  <si>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</si>
  <si>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</si>
  <si>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</si>
  <si>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</si>
  <si>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</si>
  <si>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</si>
  <si>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</si>
  <si>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</si>
  <si>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</si>
  <si>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</si>
  <si>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</si>
  <si>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</si>
  <si>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</si>
  <si>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</si>
  <si>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</si>
  <si>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</si>
  <si>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</si>
  <si>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</si>
  <si>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</si>
  <si>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</si>
  <si>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</si>
  <si>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</si>
  <si>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</si>
  <si>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</si>
  <si>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</si>
  <si>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</si>
  <si>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</si>
  <si>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</si>
  <si>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LOVINAC</t>
  </si>
  <si>
    <t>BILANCA</t>
  </si>
  <si>
    <t>RAS funkcijski</t>
  </si>
  <si>
    <t>Razina:</t>
  </si>
  <si>
    <t>22</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</si>
  <si>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</si>
  <si>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</si>
  <si>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</si>
  <si>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</si>
  <si>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</si>
  <si>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</si>
  <si>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</si>
  <si>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</si>
  <si>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</si>
  <si>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</si>
  <si>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</si>
  <si>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</si>
  <si>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</si>
  <si>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</si>
  <si>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</si>
  <si>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</si>
  <si>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</si>
  <si>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</si>
  <si>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</si>
  <si>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</si>
  <si>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26733 - OPĆINA LOVINAC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</si>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</sst>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309934.13999999996</v>
      </c>
      <c r="D2" s="6">
        <f>'PR-RAS'!E6</f>
        <v>415305.89</v>
      </c>
      <c r="E2" s="6">
        <v>0</v>
      </c>
      <c r="F2" s="6">
        <v>0</v>
      </c>
      <c r="G2" s="7">
        <f t="shared" ref="G2:G274" si="0">(B2/1000)*(C2*1+D2*2)</f>
        <v>1140.54592</v>
      </c>
      <c r="H2" s="7">
        <f t="shared" ref="H2:H274" si="1">ABS(C2-ROUND(C2,0))+ABS(D2-ROUND(D2,0))</f>
        <v>0.24999999994179234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85691.17</v>
      </c>
      <c r="D3" s="1">
        <f>'PR-RAS'!E7</f>
        <v>113192.76</v>
      </c>
      <c r="E3" s="1">
        <v>0</v>
      </c>
      <c r="F3" s="1">
        <v>0</v>
      </c>
      <c r="G3" s="2">
        <f t="shared" si="0"/>
        <v>624.15337999999997</v>
      </c>
      <c r="H3" s="2">
        <f t="shared" si="1"/>
        <v>0.41000000000349246</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75464.05</v>
      </c>
      <c r="D4" s="1">
        <f>'PR-RAS'!E8</f>
        <v>84835.75</v>
      </c>
      <c r="E4" s="1">
        <v>0</v>
      </c>
      <c r="F4" s="1">
        <v>0</v>
      </c>
      <c r="G4" s="2">
        <f t="shared" si="0"/>
        <v>735.40665000000001</v>
      </c>
      <c r="H4" s="2">
        <f t="shared" si="1"/>
        <v>0.30000000000291038</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75464.05</v>
      </c>
      <c r="D5" s="1">
        <f>'PR-RAS'!E9</f>
        <v>84835.75</v>
      </c>
      <c r="E5" s="1">
        <v>0</v>
      </c>
      <c r="F5" s="1">
        <v>0</v>
      </c>
      <c r="G5" s="2">
        <f t="shared" si="0"/>
        <v>980.54219999999998</v>
      </c>
      <c r="H5" s="2">
        <f t="shared" si="1"/>
        <v>0.30000000000291038</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9328.6200000000008</v>
      </c>
      <c r="D19" s="1">
        <f>'PR-RAS'!E23</f>
        <v>26918.84</v>
      </c>
      <c r="E19" s="1">
        <v>0</v>
      </c>
      <c r="F19" s="1">
        <v>0</v>
      </c>
      <c r="G19" s="2">
        <f t="shared" si="0"/>
        <v>1136.9934000000001</v>
      </c>
      <c r="H19" s="2">
        <f t="shared" si="1"/>
        <v>0.53999999999905413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108.51</v>
      </c>
      <c r="D20" s="1">
        <f>'PR-RAS'!E24</f>
        <v>98.62</v>
      </c>
      <c r="E20" s="1">
        <v>0</v>
      </c>
      <c r="F20" s="1">
        <v>0</v>
      </c>
      <c r="G20" s="2">
        <f t="shared" si="0"/>
        <v>5.8092499999999996</v>
      </c>
      <c r="H20" s="2">
        <f t="shared" si="1"/>
        <v>0.86999999999999034</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9220.11</v>
      </c>
      <c r="D23" s="1">
        <f>'PR-RAS'!E27</f>
        <v>26820.22</v>
      </c>
      <c r="E23" s="1">
        <v>0</v>
      </c>
      <c r="F23" s="1">
        <v>0</v>
      </c>
      <c r="G23" s="2">
        <f t="shared" si="0"/>
        <v>1382.9321</v>
      </c>
      <c r="H23" s="2">
        <f t="shared" si="1"/>
        <v>0.33000000000174623</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898.5</v>
      </c>
      <c r="D25" s="1">
        <f>'PR-RAS'!E29</f>
        <v>1438.17</v>
      </c>
      <c r="E25" s="1">
        <v>0</v>
      </c>
      <c r="F25" s="1">
        <v>0</v>
      </c>
      <c r="G25" s="2">
        <f t="shared" si="0"/>
        <v>90.596160000000012</v>
      </c>
      <c r="H25" s="2">
        <f t="shared" si="1"/>
        <v>0.67000000000007276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898.5</v>
      </c>
      <c r="D27" s="1">
        <f>'PR-RAS'!E31</f>
        <v>1438.17</v>
      </c>
      <c r="E27" s="1">
        <v>0</v>
      </c>
      <c r="F27" s="1">
        <v>0</v>
      </c>
      <c r="G27" s="2">
        <f t="shared" si="0"/>
        <v>98.145839999999993</v>
      </c>
      <c r="H27" s="2">
        <f t="shared" si="1"/>
        <v>0.67000000000007276</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83290.239999999991</v>
      </c>
      <c r="D45" s="1">
        <f>'PR-RAS'!E49</f>
        <v>79363.039999999994</v>
      </c>
      <c r="E45" s="1">
        <v>0</v>
      </c>
      <c r="F45" s="1">
        <v>0</v>
      </c>
      <c r="G45" s="2">
        <f t="shared" si="0"/>
        <v>10648.718079999999</v>
      </c>
      <c r="H45" s="2">
        <f t="shared" si="1"/>
        <v>0.27999999998428393</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83290.239999999991</v>
      </c>
      <c r="D54" s="1">
        <f>'PR-RAS'!E58</f>
        <v>7200</v>
      </c>
      <c r="E54" s="1">
        <v>0</v>
      </c>
      <c r="F54" s="1">
        <v>0</v>
      </c>
      <c r="G54" s="2">
        <f t="shared" si="0"/>
        <v>5177.5827199999994</v>
      </c>
      <c r="H54" s="2">
        <f t="shared" si="1"/>
        <v>0.23999999999068677</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45321.09</v>
      </c>
      <c r="D55" s="1">
        <f>'PR-RAS'!E59</f>
        <v>7200</v>
      </c>
      <c r="E55" s="1">
        <v>0</v>
      </c>
      <c r="F55" s="1">
        <v>0</v>
      </c>
      <c r="G55" s="2">
        <f t="shared" si="0"/>
        <v>3224.9388599999997</v>
      </c>
      <c r="H55" s="2">
        <f t="shared" si="1"/>
        <v>8.999999999650754E-2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37969.15</v>
      </c>
      <c r="D56" s="1">
        <f>'PR-RAS'!E60</f>
        <v>0</v>
      </c>
      <c r="E56" s="1">
        <v>0</v>
      </c>
      <c r="F56" s="1">
        <v>0</v>
      </c>
      <c r="G56" s="2">
        <f t="shared" si="0"/>
        <v>2088.3032499999999</v>
      </c>
      <c r="H56" s="2">
        <f t="shared" si="1"/>
        <v>0.15000000000145519</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32223.26</v>
      </c>
      <c r="E57" s="1">
        <v>0</v>
      </c>
      <c r="F57" s="1">
        <v>0</v>
      </c>
      <c r="G57" s="2">
        <f t="shared" si="0"/>
        <v>3609.0051199999998</v>
      </c>
      <c r="H57" s="2">
        <f t="shared" si="1"/>
        <v>0.25999999999839929</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32223.26</v>
      </c>
      <c r="E58" s="1">
        <v>0</v>
      </c>
      <c r="F58" s="1">
        <v>0</v>
      </c>
      <c r="G58" s="2">
        <f t="shared" si="0"/>
        <v>3673.4516399999998</v>
      </c>
      <c r="H58" s="2">
        <f t="shared" si="1"/>
        <v>0.25999999999839929</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39939.78</v>
      </c>
      <c r="E60" s="1">
        <v>0</v>
      </c>
      <c r="F60" s="1">
        <v>0</v>
      </c>
      <c r="G60" s="2">
        <f t="shared" si="0"/>
        <v>4712.8940399999992</v>
      </c>
      <c r="H60" s="2">
        <f t="shared" si="1"/>
        <v>0.22000000000116415</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39939.78</v>
      </c>
      <c r="E63" s="1">
        <v>0</v>
      </c>
      <c r="F63" s="1">
        <v>0</v>
      </c>
      <c r="G63" s="2">
        <f>(B63/1000)*(C63*1+D63*2)</f>
        <v>4952.5327200000002</v>
      </c>
      <c r="H63" s="2">
        <f>ABS(C63-ROUND(C63,0))+ABS(D63-ROUND(D63,0))</f>
        <v>0.22000000000116415</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98531.3</v>
      </c>
      <c r="D78" s="1">
        <f>'PR-RAS'!E82</f>
        <v>85657.97</v>
      </c>
      <c r="E78" s="1">
        <v>0</v>
      </c>
      <c r="F78" s="1">
        <v>0</v>
      </c>
      <c r="G78" s="2">
        <f t="shared" si="0"/>
        <v>20778.23748</v>
      </c>
      <c r="H78" s="2">
        <f t="shared" si="1"/>
        <v>0.33000000000174623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7.55</v>
      </c>
      <c r="D79" s="1">
        <f>'PR-RAS'!E83</f>
        <v>9.3699999999999992</v>
      </c>
      <c r="E79" s="1">
        <v>0</v>
      </c>
      <c r="F79" s="1">
        <v>0</v>
      </c>
      <c r="G79" s="2">
        <f t="shared" si="0"/>
        <v>2.0506199999999999</v>
      </c>
      <c r="H79" s="2">
        <f t="shared" si="1"/>
        <v>0.8199999999999994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7.55</v>
      </c>
      <c r="D81" s="1">
        <f>'PR-RAS'!E85</f>
        <v>9.3699999999999992</v>
      </c>
      <c r="E81" s="1">
        <v>0</v>
      </c>
      <c r="F81" s="1">
        <v>0</v>
      </c>
      <c r="G81" s="2">
        <f t="shared" si="0"/>
        <v>2.1032000000000002</v>
      </c>
      <c r="H81" s="2">
        <f t="shared" si="1"/>
        <v>0.8199999999999994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98523.75</v>
      </c>
      <c r="D87" s="1">
        <f>'PR-RAS'!E91</f>
        <v>85648.6</v>
      </c>
      <c r="E87" s="1">
        <v>0</v>
      </c>
      <c r="F87" s="1">
        <v>0</v>
      </c>
      <c r="G87" s="2">
        <f t="shared" si="0"/>
        <v>23204.601699999999</v>
      </c>
      <c r="H87" s="2">
        <f t="shared" si="1"/>
        <v>0.64999999999417923</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2186.6999999999998</v>
      </c>
      <c r="D88" s="1">
        <f>'PR-RAS'!E92</f>
        <v>0</v>
      </c>
      <c r="E88" s="1">
        <v>0</v>
      </c>
      <c r="F88" s="1">
        <v>0</v>
      </c>
      <c r="G88" s="2">
        <f t="shared" si="0"/>
        <v>190.24289999999996</v>
      </c>
      <c r="H88" s="2">
        <f t="shared" si="1"/>
        <v>0.3000000000001819</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1990.83</v>
      </c>
      <c r="D89" s="1">
        <f>'PR-RAS'!E93</f>
        <v>5708.55</v>
      </c>
      <c r="E89" s="1">
        <v>0</v>
      </c>
      <c r="F89" s="1">
        <v>0</v>
      </c>
      <c r="G89" s="2">
        <f t="shared" si="0"/>
        <v>1179.8978399999999</v>
      </c>
      <c r="H89" s="2">
        <f t="shared" si="1"/>
        <v>0.61999999999989086</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94346.22</v>
      </c>
      <c r="D90" s="1">
        <f>'PR-RAS'!E94</f>
        <v>79940.05</v>
      </c>
      <c r="E90" s="1">
        <v>0</v>
      </c>
      <c r="F90" s="1">
        <v>0</v>
      </c>
      <c r="G90" s="2">
        <f t="shared" si="0"/>
        <v>22626.142479999999</v>
      </c>
      <c r="H90" s="2">
        <f t="shared" si="1"/>
        <v>0.27000000000407454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38970.61</v>
      </c>
      <c r="D102" s="1">
        <f>'PR-RAS'!E106</f>
        <v>133588.22</v>
      </c>
      <c r="E102" s="1">
        <v>0</v>
      </c>
      <c r="F102" s="1">
        <v>0</v>
      </c>
      <c r="G102" s="2">
        <f t="shared" si="0"/>
        <v>30920.852050000001</v>
      </c>
      <c r="H102" s="2">
        <f t="shared" si="1"/>
        <v>0.61000000000058208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6339.79</v>
      </c>
      <c r="D108" s="1">
        <f>'PR-RAS'!E112</f>
        <v>7440.7800000000007</v>
      </c>
      <c r="E108" s="1">
        <v>0</v>
      </c>
      <c r="F108" s="1">
        <v>0</v>
      </c>
      <c r="G108" s="2">
        <f t="shared" si="0"/>
        <v>2270.6844500000002</v>
      </c>
      <c r="H108" s="2">
        <f t="shared" si="1"/>
        <v>0.42999999999938154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40.61</v>
      </c>
      <c r="D110" s="1">
        <f>'PR-RAS'!E114</f>
        <v>0</v>
      </c>
      <c r="E110" s="1">
        <v>0</v>
      </c>
      <c r="F110" s="1">
        <v>0</v>
      </c>
      <c r="G110" s="2">
        <f t="shared" si="0"/>
        <v>4.4264900000000003</v>
      </c>
      <c r="H110" s="2">
        <f t="shared" si="1"/>
        <v>0.39000000000000057</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6299.18</v>
      </c>
      <c r="D111" s="1">
        <f>'PR-RAS'!E115</f>
        <v>7413.1</v>
      </c>
      <c r="E111" s="1">
        <v>0</v>
      </c>
      <c r="F111" s="1">
        <v>0</v>
      </c>
      <c r="G111" s="2">
        <f t="shared" si="0"/>
        <v>2323.7918</v>
      </c>
      <c r="H111" s="2">
        <f t="shared" si="1"/>
        <v>0.28000000000065484</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27.68</v>
      </c>
      <c r="E113" s="1">
        <v>0</v>
      </c>
      <c r="F113" s="1">
        <v>0</v>
      </c>
      <c r="G113" s="2">
        <f t="shared" si="0"/>
        <v>6.2003200000000005</v>
      </c>
      <c r="H113" s="2">
        <f t="shared" si="1"/>
        <v>0.32000000000000028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32630.82</v>
      </c>
      <c r="D116" s="1">
        <f>'PR-RAS'!E120</f>
        <v>126147.44</v>
      </c>
      <c r="E116" s="1">
        <v>0</v>
      </c>
      <c r="F116" s="1">
        <v>0</v>
      </c>
      <c r="G116" s="2">
        <f t="shared" si="0"/>
        <v>32766.455500000004</v>
      </c>
      <c r="H116" s="2">
        <f t="shared" si="1"/>
        <v>0.62000000000261934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1984.3</v>
      </c>
      <c r="D117" s="1">
        <f>'PR-RAS'!E121</f>
        <v>340.97</v>
      </c>
      <c r="E117" s="1">
        <v>0</v>
      </c>
      <c r="F117" s="1">
        <v>0</v>
      </c>
      <c r="G117" s="2">
        <f t="shared" si="0"/>
        <v>309.28384</v>
      </c>
      <c r="H117" s="2">
        <f t="shared" si="1"/>
        <v>0.32999999999992724</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30646.52</v>
      </c>
      <c r="D118" s="1">
        <f>'PR-RAS'!E122</f>
        <v>125806.47</v>
      </c>
      <c r="E118" s="1">
        <v>0</v>
      </c>
      <c r="F118" s="1">
        <v>0</v>
      </c>
      <c r="G118" s="2">
        <f t="shared" si="0"/>
        <v>33024.356820000001</v>
      </c>
      <c r="H118" s="2">
        <f t="shared" si="1"/>
        <v>0.9500000000007276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3450.82</v>
      </c>
      <c r="D136" s="1">
        <f>'PR-RAS'!E140</f>
        <v>3503.9</v>
      </c>
      <c r="E136" s="1">
        <v>0</v>
      </c>
      <c r="F136" s="1">
        <v>0</v>
      </c>
      <c r="G136" s="2">
        <f t="shared" si="0"/>
        <v>1411.9137000000003</v>
      </c>
      <c r="H136" s="2">
        <f t="shared" si="1"/>
        <v>0.27999999999974534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3450.82</v>
      </c>
      <c r="D147" s="1">
        <f>'PR-RAS'!E151</f>
        <v>3503.9</v>
      </c>
      <c r="E147" s="1">
        <v>0</v>
      </c>
      <c r="F147" s="1">
        <v>0</v>
      </c>
      <c r="G147" s="2">
        <f t="shared" si="0"/>
        <v>1526.9585200000001</v>
      </c>
      <c r="H147" s="2">
        <f t="shared" si="1"/>
        <v>0.27999999999974534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283899.38999999996</v>
      </c>
      <c r="D148" s="1">
        <f>'PR-RAS'!E152</f>
        <v>306291.57</v>
      </c>
      <c r="E148" s="1">
        <v>0</v>
      </c>
      <c r="F148" s="1">
        <v>0</v>
      </c>
      <c r="G148" s="2">
        <f t="shared" si="0"/>
        <v>131782.93190999998</v>
      </c>
      <c r="H148" s="2">
        <f t="shared" si="1"/>
        <v>0.81999999994877726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33455.43</v>
      </c>
      <c r="D149" s="1">
        <f>'PR-RAS'!E153</f>
        <v>59997.430000000008</v>
      </c>
      <c r="E149" s="1">
        <v>0</v>
      </c>
      <c r="F149" s="1">
        <v>0</v>
      </c>
      <c r="G149" s="2">
        <f t="shared" si="0"/>
        <v>22710.642919999998</v>
      </c>
      <c r="H149" s="2">
        <f t="shared" si="1"/>
        <v>0.86000000000785803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25012.98</v>
      </c>
      <c r="D150" s="1">
        <f>'PR-RAS'!E154</f>
        <v>43972.87</v>
      </c>
      <c r="E150" s="1">
        <v>0</v>
      </c>
      <c r="F150" s="1">
        <v>0</v>
      </c>
      <c r="G150" s="2">
        <f t="shared" si="0"/>
        <v>16830.849279999999</v>
      </c>
      <c r="H150" s="2">
        <f t="shared" si="1"/>
        <v>0.14999999999781721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25012.98</v>
      </c>
      <c r="D151" s="1">
        <f>'PR-RAS'!E155</f>
        <v>43972.87</v>
      </c>
      <c r="E151" s="1">
        <v>0</v>
      </c>
      <c r="F151" s="1">
        <v>0</v>
      </c>
      <c r="G151" s="2">
        <f t="shared" si="0"/>
        <v>16943.808000000001</v>
      </c>
      <c r="H151" s="2">
        <f t="shared" si="1"/>
        <v>0.14999999999781721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4315.3100000000004</v>
      </c>
      <c r="D155" s="1">
        <f>'PR-RAS'!E159</f>
        <v>8769.0400000000009</v>
      </c>
      <c r="E155" s="1">
        <v>0</v>
      </c>
      <c r="F155" s="1">
        <v>0</v>
      </c>
      <c r="G155" s="2">
        <f t="shared" si="0"/>
        <v>3365.4220600000003</v>
      </c>
      <c r="H155" s="2">
        <f t="shared" si="1"/>
        <v>0.35000000000127329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4127.1400000000003</v>
      </c>
      <c r="D156" s="1">
        <f>'PR-RAS'!E160</f>
        <v>7255.52</v>
      </c>
      <c r="E156" s="1">
        <v>0</v>
      </c>
      <c r="F156" s="1">
        <v>0</v>
      </c>
      <c r="G156" s="2">
        <f t="shared" si="0"/>
        <v>2888.9178999999999</v>
      </c>
      <c r="H156" s="2">
        <f t="shared" si="1"/>
        <v>0.61999999999989086</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4127.1400000000003</v>
      </c>
      <c r="D158" s="1">
        <f>'PR-RAS'!E162</f>
        <v>7255.52</v>
      </c>
      <c r="E158" s="1">
        <v>0</v>
      </c>
      <c r="F158" s="1">
        <v>0</v>
      </c>
      <c r="G158" s="2">
        <f t="shared" si="0"/>
        <v>2926.1942600000002</v>
      </c>
      <c r="H158" s="2">
        <f t="shared" si="1"/>
        <v>0.61999999999989086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92124.609999999986</v>
      </c>
      <c r="D160" s="1">
        <f>'PR-RAS'!E164</f>
        <v>117174.3</v>
      </c>
      <c r="E160" s="1">
        <v>0</v>
      </c>
      <c r="F160" s="1">
        <v>0</v>
      </c>
      <c r="G160" s="2">
        <f t="shared" si="0"/>
        <v>51909.240389999992</v>
      </c>
      <c r="H160" s="2">
        <f t="shared" si="1"/>
        <v>0.69000000001688022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2296.27</v>
      </c>
      <c r="D161" s="1">
        <f>'PR-RAS'!E165</f>
        <v>2580.92</v>
      </c>
      <c r="E161" s="1">
        <v>0</v>
      </c>
      <c r="F161" s="1">
        <v>0</v>
      </c>
      <c r="G161" s="2">
        <f t="shared" si="0"/>
        <v>1193.2976000000001</v>
      </c>
      <c r="H161" s="2">
        <f t="shared" si="1"/>
        <v>0.34999999999990905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264.52</v>
      </c>
      <c r="D162" s="1">
        <f>'PR-RAS'!E166</f>
        <v>100</v>
      </c>
      <c r="E162" s="1">
        <v>0</v>
      </c>
      <c r="F162" s="1">
        <v>0</v>
      </c>
      <c r="G162" s="2">
        <f t="shared" si="0"/>
        <v>74.787719999999993</v>
      </c>
      <c r="H162" s="2">
        <f t="shared" si="1"/>
        <v>0.48000000000001819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424.24</v>
      </c>
      <c r="D163" s="1">
        <f>'PR-RAS'!E167</f>
        <v>507.6</v>
      </c>
      <c r="E163" s="1">
        <v>0</v>
      </c>
      <c r="F163" s="1">
        <v>0</v>
      </c>
      <c r="G163" s="2">
        <f t="shared" si="0"/>
        <v>233.18928000000002</v>
      </c>
      <c r="H163" s="2">
        <f t="shared" si="1"/>
        <v>0.63999999999998636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120</v>
      </c>
      <c r="E164" s="1">
        <v>0</v>
      </c>
      <c r="F164" s="1">
        <v>0</v>
      </c>
      <c r="G164" s="2">
        <f t="shared" si="0"/>
        <v>39.120000000000005</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1607.51</v>
      </c>
      <c r="D165" s="1">
        <f>'PR-RAS'!E169</f>
        <v>1853.32</v>
      </c>
      <c r="E165" s="1">
        <v>0</v>
      </c>
      <c r="F165" s="1">
        <v>0</v>
      </c>
      <c r="G165" s="2">
        <f t="shared" si="0"/>
        <v>871.52059999999994</v>
      </c>
      <c r="H165" s="2">
        <f t="shared" si="1"/>
        <v>0.80999999999994543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16290.730000000001</v>
      </c>
      <c r="D166" s="1">
        <f>'PR-RAS'!E170</f>
        <v>16251.439999999999</v>
      </c>
      <c r="E166" s="1">
        <v>0</v>
      </c>
      <c r="F166" s="1">
        <v>0</v>
      </c>
      <c r="G166" s="2">
        <f t="shared" si="0"/>
        <v>8050.9456500000006</v>
      </c>
      <c r="H166" s="2">
        <f t="shared" si="1"/>
        <v>0.7099999999973079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654.94000000000005</v>
      </c>
      <c r="D167" s="1">
        <f>'PR-RAS'!E171</f>
        <v>1974.82</v>
      </c>
      <c r="E167" s="1">
        <v>0</v>
      </c>
      <c r="F167" s="1">
        <v>0</v>
      </c>
      <c r="G167" s="2">
        <f t="shared" si="0"/>
        <v>764.36027999999999</v>
      </c>
      <c r="H167" s="2">
        <f t="shared" si="1"/>
        <v>0.24000000000000909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15468.25</v>
      </c>
      <c r="D169" s="1">
        <f>'PR-RAS'!E173</f>
        <v>14165.4</v>
      </c>
      <c r="E169" s="1">
        <v>0</v>
      </c>
      <c r="F169" s="1">
        <v>0</v>
      </c>
      <c r="G169" s="2">
        <f t="shared" si="0"/>
        <v>7358.2404000000006</v>
      </c>
      <c r="H169" s="2">
        <f t="shared" si="1"/>
        <v>0.6499999999996362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111.22</v>
      </c>
      <c r="E170" s="1">
        <v>0</v>
      </c>
      <c r="F170" s="1">
        <v>0</v>
      </c>
      <c r="G170" s="2">
        <f t="shared" si="0"/>
        <v>37.592359999999999</v>
      </c>
      <c r="H170" s="2">
        <f t="shared" si="1"/>
        <v>0.21999999999999886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167.54</v>
      </c>
      <c r="D173" s="1">
        <f>'PR-RAS'!E177</f>
        <v>0</v>
      </c>
      <c r="E173" s="1">
        <v>0</v>
      </c>
      <c r="F173" s="1">
        <v>0</v>
      </c>
      <c r="G173" s="2">
        <f t="shared" si="0"/>
        <v>28.816879999999998</v>
      </c>
      <c r="H173" s="2">
        <f t="shared" si="1"/>
        <v>0.46000000000000796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64392.99</v>
      </c>
      <c r="D174" s="1">
        <f>'PR-RAS'!E178</f>
        <v>94788.3</v>
      </c>
      <c r="E174" s="1">
        <v>0</v>
      </c>
      <c r="F174" s="1">
        <v>0</v>
      </c>
      <c r="G174" s="2">
        <f t="shared" si="0"/>
        <v>43936.739069999996</v>
      </c>
      <c r="H174" s="2">
        <f t="shared" si="1"/>
        <v>0.31000000000494765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1054.05</v>
      </c>
      <c r="D175" s="1">
        <f>'PR-RAS'!E179</f>
        <v>884.7</v>
      </c>
      <c r="E175" s="1">
        <v>0</v>
      </c>
      <c r="F175" s="1">
        <v>0</v>
      </c>
      <c r="G175" s="2">
        <f t="shared" si="0"/>
        <v>491.28029999999995</v>
      </c>
      <c r="H175" s="2">
        <f t="shared" si="1"/>
        <v>0.34999999999990905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1574.16</v>
      </c>
      <c r="D176" s="1">
        <f>'PR-RAS'!E180</f>
        <v>44798.76</v>
      </c>
      <c r="E176" s="1">
        <v>0</v>
      </c>
      <c r="F176" s="1">
        <v>0</v>
      </c>
      <c r="G176" s="2">
        <f t="shared" si="0"/>
        <v>15955.044</v>
      </c>
      <c r="H176" s="2">
        <f t="shared" si="1"/>
        <v>0.39999999999804459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2388.4299999999998</v>
      </c>
      <c r="D177" s="1">
        <f>'PR-RAS'!E181</f>
        <v>385.43</v>
      </c>
      <c r="E177" s="1">
        <v>0</v>
      </c>
      <c r="F177" s="1">
        <v>0</v>
      </c>
      <c r="G177" s="2">
        <f t="shared" si="0"/>
        <v>556.03503999999998</v>
      </c>
      <c r="H177" s="2">
        <f t="shared" si="1"/>
        <v>0.85999999999984311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705.08</v>
      </c>
      <c r="D178" s="1">
        <f>'PR-RAS'!E182</f>
        <v>0</v>
      </c>
      <c r="E178" s="1">
        <v>0</v>
      </c>
      <c r="F178" s="1">
        <v>0</v>
      </c>
      <c r="G178" s="2">
        <f t="shared" si="0"/>
        <v>124.79916</v>
      </c>
      <c r="H178" s="2">
        <f t="shared" si="1"/>
        <v>8.0000000000040927E-2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347.06</v>
      </c>
      <c r="D179" s="1">
        <f>'PR-RAS'!E183</f>
        <v>226.3</v>
      </c>
      <c r="E179" s="1">
        <v>0</v>
      </c>
      <c r="F179" s="1">
        <v>0</v>
      </c>
      <c r="G179" s="2">
        <f t="shared" si="0"/>
        <v>142.33948000000001</v>
      </c>
      <c r="H179" s="2">
        <f t="shared" si="1"/>
        <v>0.36000000000001364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267</v>
      </c>
      <c r="D180" s="1">
        <f>'PR-RAS'!E184</f>
        <v>2814.38</v>
      </c>
      <c r="E180" s="1">
        <v>0</v>
      </c>
      <c r="F180" s="1">
        <v>0</v>
      </c>
      <c r="G180" s="2">
        <f t="shared" si="0"/>
        <v>1055.34104</v>
      </c>
      <c r="H180" s="2">
        <f t="shared" si="1"/>
        <v>0.38000000000010914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15366.81</v>
      </c>
      <c r="D181" s="1">
        <f>'PR-RAS'!E185</f>
        <v>21336.04</v>
      </c>
      <c r="E181" s="1">
        <v>0</v>
      </c>
      <c r="F181" s="1">
        <v>0</v>
      </c>
      <c r="G181" s="2">
        <f t="shared" si="0"/>
        <v>10447.0002</v>
      </c>
      <c r="H181" s="2">
        <f t="shared" si="1"/>
        <v>0.23000000000138243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7146.59</v>
      </c>
      <c r="D182" s="1">
        <f>'PR-RAS'!E186</f>
        <v>3050.19</v>
      </c>
      <c r="E182" s="1">
        <v>0</v>
      </c>
      <c r="F182" s="1">
        <v>0</v>
      </c>
      <c r="G182" s="2">
        <f t="shared" si="0"/>
        <v>2397.7015700000002</v>
      </c>
      <c r="H182" s="2">
        <f t="shared" si="1"/>
        <v>0.59999999999990905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35543.81</v>
      </c>
      <c r="D183" s="1">
        <f>'PR-RAS'!E187</f>
        <v>21292.5</v>
      </c>
      <c r="E183" s="1">
        <v>0</v>
      </c>
      <c r="F183" s="1">
        <v>0</v>
      </c>
      <c r="G183" s="2">
        <f t="shared" si="0"/>
        <v>14219.44342</v>
      </c>
      <c r="H183" s="2">
        <f t="shared" si="1"/>
        <v>0.69000000000232831</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9144.619999999999</v>
      </c>
      <c r="D190" s="1">
        <f>'PR-RAS'!E194</f>
        <v>3553.6400000000003</v>
      </c>
      <c r="E190" s="1">
        <v>0</v>
      </c>
      <c r="F190" s="1">
        <v>0</v>
      </c>
      <c r="G190" s="2">
        <f t="shared" si="0"/>
        <v>3071.6091000000001</v>
      </c>
      <c r="H190" s="2">
        <f t="shared" si="1"/>
        <v>0.74000000000069122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1397.22</v>
      </c>
      <c r="D191" s="1">
        <f>'PR-RAS'!E195</f>
        <v>1218.8399999999999</v>
      </c>
      <c r="E191" s="1">
        <v>0</v>
      </c>
      <c r="F191" s="1">
        <v>0</v>
      </c>
      <c r="G191" s="2">
        <f t="shared" si="0"/>
        <v>728.63099999999997</v>
      </c>
      <c r="H191" s="2">
        <f t="shared" si="1"/>
        <v>0.38000000000010914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490</v>
      </c>
      <c r="D192" s="1">
        <f>'PR-RAS'!E196</f>
        <v>490</v>
      </c>
      <c r="E192" s="1">
        <v>0</v>
      </c>
      <c r="F192" s="1">
        <v>0</v>
      </c>
      <c r="G192" s="2">
        <f t="shared" si="0"/>
        <v>280.77</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2988.19</v>
      </c>
      <c r="D193" s="1">
        <f>'PR-RAS'!E197</f>
        <v>841</v>
      </c>
      <c r="E193" s="1">
        <v>0</v>
      </c>
      <c r="F193" s="1">
        <v>0</v>
      </c>
      <c r="G193" s="2">
        <f t="shared" si="0"/>
        <v>896.67648000000008</v>
      </c>
      <c r="H193" s="2">
        <f t="shared" si="1"/>
        <v>0.19000000000005457</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576.21</v>
      </c>
      <c r="D195" s="1">
        <f>'PR-RAS'!E199</f>
        <v>243.73</v>
      </c>
      <c r="E195" s="1">
        <v>0</v>
      </c>
      <c r="F195" s="1">
        <v>0</v>
      </c>
      <c r="G195" s="2">
        <f t="shared" si="0"/>
        <v>206.35198000000003</v>
      </c>
      <c r="H195" s="2">
        <f t="shared" si="1"/>
        <v>0.48000000000004661</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3693</v>
      </c>
      <c r="D197" s="1">
        <f>'PR-RAS'!E201</f>
        <v>760.07</v>
      </c>
      <c r="E197" s="1">
        <v>0</v>
      </c>
      <c r="F197" s="1">
        <v>0</v>
      </c>
      <c r="G197" s="2">
        <f t="shared" si="0"/>
        <v>1021.7754400000001</v>
      </c>
      <c r="H197" s="2">
        <f t="shared" si="1"/>
        <v>7.0000000000050022E-2</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1072.81</v>
      </c>
      <c r="D198" s="1">
        <f>'PR-RAS'!E202</f>
        <v>4462.7199999999993</v>
      </c>
      <c r="E198" s="1">
        <v>0</v>
      </c>
      <c r="F198" s="1">
        <v>0</v>
      </c>
      <c r="G198" s="2">
        <f t="shared" si="0"/>
        <v>1969.6552499999998</v>
      </c>
      <c r="H198" s="2">
        <f t="shared" si="1"/>
        <v>0.47000000000070941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1072.81</v>
      </c>
      <c r="D212" s="1">
        <f>'PR-RAS'!E216</f>
        <v>4462.7199999999993</v>
      </c>
      <c r="E212" s="1">
        <v>0</v>
      </c>
      <c r="F212" s="1">
        <v>0</v>
      </c>
      <c r="G212" s="2">
        <f t="shared" si="0"/>
        <v>2109.6307499999994</v>
      </c>
      <c r="H212" s="2">
        <f t="shared" si="1"/>
        <v>0.47000000000070941</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295.92</v>
      </c>
      <c r="D213" s="1">
        <f>'PR-RAS'!E217</f>
        <v>464.98</v>
      </c>
      <c r="E213" s="1">
        <v>0</v>
      </c>
      <c r="F213" s="1">
        <v>0</v>
      </c>
      <c r="G213" s="2">
        <f t="shared" si="0"/>
        <v>259.88656000000003</v>
      </c>
      <c r="H213" s="2">
        <f t="shared" si="1"/>
        <v>9.9999999999965894E-2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776.89</v>
      </c>
      <c r="D216" s="1">
        <f>'PR-RAS'!E220</f>
        <v>3997.74</v>
      </c>
      <c r="E216" s="1">
        <v>0</v>
      </c>
      <c r="F216" s="1">
        <v>0</v>
      </c>
      <c r="G216" s="2">
        <f t="shared" si="0"/>
        <v>1886.0595499999997</v>
      </c>
      <c r="H216" s="2">
        <f t="shared" si="1"/>
        <v>0.37000000000023192</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53559.96</v>
      </c>
      <c r="D217" s="1">
        <f>'PR-RAS'!E221</f>
        <v>2344.25</v>
      </c>
      <c r="E217" s="1">
        <v>0</v>
      </c>
      <c r="F217" s="1">
        <v>0</v>
      </c>
      <c r="G217" s="2">
        <f t="shared" si="0"/>
        <v>12581.667359999999</v>
      </c>
      <c r="H217" s="2">
        <f t="shared" si="1"/>
        <v>0.29000000000087311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50000</v>
      </c>
      <c r="D218" s="1">
        <f>'PR-RAS'!E222</f>
        <v>0</v>
      </c>
      <c r="E218" s="1">
        <v>0</v>
      </c>
      <c r="F218" s="1">
        <v>0</v>
      </c>
      <c r="G218" s="2">
        <f t="shared" si="0"/>
        <v>10850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50000</v>
      </c>
      <c r="D220" s="1">
        <f>'PR-RAS'!E224</f>
        <v>0</v>
      </c>
      <c r="E220" s="1">
        <v>0</v>
      </c>
      <c r="F220" s="1">
        <v>0</v>
      </c>
      <c r="G220" s="2">
        <f t="shared" si="0"/>
        <v>10950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3559.96</v>
      </c>
      <c r="D221" s="1">
        <f>'PR-RAS'!E225</f>
        <v>2344.25</v>
      </c>
      <c r="E221" s="1">
        <v>0</v>
      </c>
      <c r="F221" s="1">
        <v>0</v>
      </c>
      <c r="G221" s="2">
        <f t="shared" si="0"/>
        <v>1814.6611999999998</v>
      </c>
      <c r="H221" s="2">
        <f t="shared" si="1"/>
        <v>0.28999999999996362</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2559.96</v>
      </c>
      <c r="D223" s="1">
        <f>'PR-RAS'!E227</f>
        <v>2344.25</v>
      </c>
      <c r="E223" s="1">
        <v>0</v>
      </c>
      <c r="F223" s="1">
        <v>0</v>
      </c>
      <c r="G223" s="2">
        <f t="shared" si="0"/>
        <v>1609.1581200000001</v>
      </c>
      <c r="H223" s="2">
        <f t="shared" si="1"/>
        <v>0.28999999999996362</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1000</v>
      </c>
      <c r="D224" s="1">
        <f>'PR-RAS'!E228</f>
        <v>0</v>
      </c>
      <c r="E224" s="1">
        <v>0</v>
      </c>
      <c r="F224" s="1">
        <v>0</v>
      </c>
      <c r="G224" s="2">
        <f t="shared" si="0"/>
        <v>223</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38930.149999999994</v>
      </c>
      <c r="D226" s="1">
        <f>'PR-RAS'!E230</f>
        <v>52063.839999999997</v>
      </c>
      <c r="E226" s="1">
        <v>0</v>
      </c>
      <c r="F226" s="1">
        <v>0</v>
      </c>
      <c r="G226" s="2">
        <f t="shared" si="0"/>
        <v>32188.011749999998</v>
      </c>
      <c r="H226" s="2">
        <f t="shared" si="1"/>
        <v>0.30999999999767169</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38930.149999999994</v>
      </c>
      <c r="D246" s="1">
        <f>'PR-RAS'!E250</f>
        <v>52063.839999999997</v>
      </c>
      <c r="E246" s="1">
        <v>0</v>
      </c>
      <c r="F246" s="1">
        <v>0</v>
      </c>
      <c r="G246" s="2">
        <f t="shared" si="0"/>
        <v>35049.168349999993</v>
      </c>
      <c r="H246" s="2">
        <f t="shared" si="1"/>
        <v>0.30999999999767169</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38771.019999999997</v>
      </c>
      <c r="D247" s="1">
        <f>'PR-RAS'!E251</f>
        <v>52063.839999999997</v>
      </c>
      <c r="E247" s="1">
        <v>0</v>
      </c>
      <c r="F247" s="1">
        <v>0</v>
      </c>
      <c r="G247" s="2">
        <f t="shared" si="0"/>
        <v>35153.080199999997</v>
      </c>
      <c r="H247" s="2">
        <f t="shared" si="1"/>
        <v>0.18000000000029104</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159.13</v>
      </c>
      <c r="D248" s="1">
        <f>'PR-RAS'!E252</f>
        <v>0</v>
      </c>
      <c r="E248" s="1">
        <v>0</v>
      </c>
      <c r="F248" s="1">
        <v>0</v>
      </c>
      <c r="G248" s="2">
        <f t="shared" si="0"/>
        <v>39.305109999999999</v>
      </c>
      <c r="H248" s="2">
        <f t="shared" si="1"/>
        <v>0.12999999999999545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9119.51</v>
      </c>
      <c r="D258" s="1">
        <f>'PR-RAS'!E262</f>
        <v>14019.99</v>
      </c>
      <c r="E258" s="1">
        <v>0</v>
      </c>
      <c r="F258" s="1">
        <v>0</v>
      </c>
      <c r="G258" s="2">
        <f t="shared" si="0"/>
        <v>9549.9889299999995</v>
      </c>
      <c r="H258" s="2">
        <f t="shared" si="1"/>
        <v>0.5</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9119.51</v>
      </c>
      <c r="D265" s="1">
        <f>'PR-RAS'!E269</f>
        <v>14019.99</v>
      </c>
      <c r="E265" s="1">
        <v>0</v>
      </c>
      <c r="F265" s="1">
        <v>0</v>
      </c>
      <c r="G265" s="2">
        <f t="shared" si="0"/>
        <v>9810.1053599999996</v>
      </c>
      <c r="H265" s="2">
        <f t="shared" si="1"/>
        <v>0.5</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8004.65</v>
      </c>
      <c r="D266" s="1">
        <f>'PR-RAS'!E270</f>
        <v>12719.32</v>
      </c>
      <c r="E266" s="1">
        <v>0</v>
      </c>
      <c r="F266" s="1">
        <v>0</v>
      </c>
      <c r="G266" s="2">
        <f t="shared" si="0"/>
        <v>8862.4718499999999</v>
      </c>
      <c r="H266" s="2">
        <f t="shared" si="1"/>
        <v>0.67000000000007276</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1114.8599999999999</v>
      </c>
      <c r="D267" s="1">
        <f>'PR-RAS'!E271</f>
        <v>1300.67</v>
      </c>
      <c r="E267" s="1">
        <v>0</v>
      </c>
      <c r="F267" s="1">
        <v>0</v>
      </c>
      <c r="G267" s="2">
        <f t="shared" si="0"/>
        <v>988.50919999999996</v>
      </c>
      <c r="H267" s="2">
        <f t="shared" si="1"/>
        <v>0.47000000000002728</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55636.92</v>
      </c>
      <c r="D269" s="1">
        <f>'PR-RAS'!E273</f>
        <v>56229.039999999994</v>
      </c>
      <c r="E269" s="1">
        <v>0</v>
      </c>
      <c r="F269" s="1">
        <v>0</v>
      </c>
      <c r="G269" s="2">
        <f t="shared" si="0"/>
        <v>45049.46</v>
      </c>
      <c r="H269" s="2">
        <f t="shared" si="1"/>
        <v>0.11999999999534339</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23620.57</v>
      </c>
      <c r="D270" s="1">
        <f>'PR-RAS'!E274</f>
        <v>44231.199999999997</v>
      </c>
      <c r="E270" s="1">
        <v>0</v>
      </c>
      <c r="F270" s="1">
        <v>0</v>
      </c>
      <c r="G270" s="2">
        <f t="shared" si="0"/>
        <v>30150.318930000001</v>
      </c>
      <c r="H270" s="2">
        <f t="shared" si="1"/>
        <v>0.62999999999738066</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23620.57</v>
      </c>
      <c r="D271" s="1">
        <f>'PR-RAS'!E275</f>
        <v>44231.199999999997</v>
      </c>
      <c r="E271" s="1">
        <v>0</v>
      </c>
      <c r="F271" s="1">
        <v>0</v>
      </c>
      <c r="G271" s="2">
        <f t="shared" si="0"/>
        <v>30262.401900000001</v>
      </c>
      <c r="H271" s="2">
        <f t="shared" si="1"/>
        <v>0.62999999999738066</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20000</v>
      </c>
      <c r="D279" s="1">
        <f>'PR-RAS'!E283</f>
        <v>0</v>
      </c>
      <c r="E279" s="1">
        <v>0</v>
      </c>
      <c r="F279" s="1">
        <v>0</v>
      </c>
      <c r="G279" s="2">
        <f t="shared" si="12"/>
        <v>5560.0000000000009</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20000</v>
      </c>
      <c r="D284" s="1">
        <f>'PR-RAS'!E288</f>
        <v>0</v>
      </c>
      <c r="E284" s="1">
        <v>0</v>
      </c>
      <c r="F284" s="1">
        <v>0</v>
      </c>
      <c r="G284" s="2">
        <f t="shared" si="12"/>
        <v>5659.9999999999991</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12016.35</v>
      </c>
      <c r="D285" s="1">
        <f>'PR-RAS'!E289</f>
        <v>11997.84</v>
      </c>
      <c r="E285" s="1">
        <v>0</v>
      </c>
      <c r="F285" s="1">
        <v>0</v>
      </c>
      <c r="G285" s="2">
        <f t="shared" si="12"/>
        <v>10227.416519999999</v>
      </c>
      <c r="H285" s="2">
        <f t="shared" si="13"/>
        <v>0.51000000000021828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12016.35</v>
      </c>
      <c r="D286" s="1">
        <f>'PR-RAS'!E290</f>
        <v>0</v>
      </c>
      <c r="E286" s="1">
        <v>0</v>
      </c>
      <c r="F286" s="1">
        <v>0</v>
      </c>
      <c r="G286" s="2">
        <f t="shared" si="12"/>
        <v>3424.6597499999998</v>
      </c>
      <c r="H286" s="2">
        <f t="shared" si="13"/>
        <v>0.3500000000003638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11997.84</v>
      </c>
      <c r="E287" s="1">
        <v>0</v>
      </c>
      <c r="F287" s="1">
        <v>0</v>
      </c>
      <c r="G287" s="2">
        <f t="shared" si="12"/>
        <v>6862.7644799999998</v>
      </c>
      <c r="H287" s="2">
        <f t="shared" si="13"/>
        <v>0.15999999999985448</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283899.38999999996</v>
      </c>
      <c r="D295" s="1">
        <f>'PR-RAS'!E299</f>
        <v>306291.57</v>
      </c>
      <c r="E295" s="1">
        <v>0</v>
      </c>
      <c r="F295" s="1">
        <v>0</v>
      </c>
      <c r="G295" s="2">
        <f t="shared" si="12"/>
        <v>263565.86381999997</v>
      </c>
      <c r="H295" s="2">
        <f t="shared" si="13"/>
        <v>0.81999999994877726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26034.75</v>
      </c>
      <c r="D296" s="1">
        <f>'PR-RAS'!E300</f>
        <v>109014.32</v>
      </c>
      <c r="E296" s="1">
        <v>0</v>
      </c>
      <c r="F296" s="1">
        <v>0</v>
      </c>
      <c r="G296" s="2">
        <f t="shared" si="12"/>
        <v>71998.700049999999</v>
      </c>
      <c r="H296" s="2">
        <f t="shared" si="13"/>
        <v>0.57000000000698492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4563975.84</v>
      </c>
      <c r="D298" s="1">
        <f>'PR-RAS'!E302</f>
        <v>5231768.82</v>
      </c>
      <c r="E298" s="1">
        <v>0</v>
      </c>
      <c r="F298" s="1">
        <v>0</v>
      </c>
      <c r="G298" s="2">
        <f t="shared" si="12"/>
        <v>4463171.5035600001</v>
      </c>
      <c r="H298" s="2">
        <f t="shared" si="13"/>
        <v>0.33999999985098839</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727735.24</v>
      </c>
      <c r="D300" s="1">
        <f>'PR-RAS'!E304</f>
        <v>272442.02</v>
      </c>
      <c r="E300" s="1">
        <v>0</v>
      </c>
      <c r="F300" s="1">
        <v>0</v>
      </c>
      <c r="G300" s="2">
        <f t="shared" si="12"/>
        <v>380513.16472</v>
      </c>
      <c r="H300" s="2">
        <f t="shared" si="13"/>
        <v>0.26000000000931323</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5000</v>
      </c>
      <c r="E303" s="1">
        <v>0</v>
      </c>
      <c r="F303" s="1">
        <v>0</v>
      </c>
      <c r="G303" s="2">
        <f t="shared" si="12"/>
        <v>3020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5000</v>
      </c>
      <c r="E304" s="1">
        <v>0</v>
      </c>
      <c r="F304" s="1">
        <v>0</v>
      </c>
      <c r="G304" s="2">
        <f t="shared" si="12"/>
        <v>3030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5000</v>
      </c>
      <c r="E305" s="1">
        <v>0</v>
      </c>
      <c r="F305" s="1">
        <v>0</v>
      </c>
      <c r="G305" s="2">
        <f t="shared" si="12"/>
        <v>3040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5000</v>
      </c>
      <c r="E306" s="1">
        <v>0</v>
      </c>
      <c r="F306" s="1">
        <v>0</v>
      </c>
      <c r="G306" s="2">
        <f t="shared" si="12"/>
        <v>3050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1243.0999999999999</v>
      </c>
      <c r="D355" s="1">
        <f>'PR-RAS'!E360</f>
        <v>2339.1000000000004</v>
      </c>
      <c r="E355" s="1">
        <v>0</v>
      </c>
      <c r="F355" s="1">
        <v>0</v>
      </c>
      <c r="G355" s="2">
        <f t="shared" si="12"/>
        <v>2096.1402000000003</v>
      </c>
      <c r="H355" s="2">
        <f t="shared" si="13"/>
        <v>0.20000000000027285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1243.0999999999999</v>
      </c>
      <c r="D368" s="1">
        <f>'PR-RAS'!E373</f>
        <v>2339.1000000000004</v>
      </c>
      <c r="E368" s="1">
        <v>0</v>
      </c>
      <c r="F368" s="1">
        <v>0</v>
      </c>
      <c r="G368" s="2">
        <f t="shared" si="12"/>
        <v>2173.1171000000004</v>
      </c>
      <c r="H368" s="2">
        <f t="shared" si="13"/>
        <v>0.20000000000027285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1243.0999999999999</v>
      </c>
      <c r="D374" s="1">
        <f>'PR-RAS'!E379</f>
        <v>2339.1000000000004</v>
      </c>
      <c r="E374" s="1">
        <v>0</v>
      </c>
      <c r="F374" s="1">
        <v>0</v>
      </c>
      <c r="G374" s="2">
        <f t="shared" si="12"/>
        <v>2208.6449000000002</v>
      </c>
      <c r="H374" s="2">
        <f t="shared" si="13"/>
        <v>0.20000000000027285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268.10000000000002</v>
      </c>
      <c r="D376" s="1">
        <f>'PR-RAS'!E381</f>
        <v>761.19</v>
      </c>
      <c r="E376" s="1">
        <v>0</v>
      </c>
      <c r="F376" s="1">
        <v>0</v>
      </c>
      <c r="G376" s="2">
        <f t="shared" si="12"/>
        <v>671.43000000000006</v>
      </c>
      <c r="H376" s="2">
        <f t="shared" si="13"/>
        <v>0.29000000000007731</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975</v>
      </c>
      <c r="D381" s="1">
        <f>'PR-RAS'!E386</f>
        <v>1577.91</v>
      </c>
      <c r="E381" s="1">
        <v>0</v>
      </c>
      <c r="F381" s="1">
        <v>0</v>
      </c>
      <c r="G381" s="2">
        <f t="shared" si="12"/>
        <v>1569.7115999999999</v>
      </c>
      <c r="H381" s="2">
        <f t="shared" si="13"/>
        <v>8.9999999999918145E-2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2660.8999999999996</v>
      </c>
      <c r="E412" s="1">
        <v>0</v>
      </c>
      <c r="F412" s="1">
        <v>0</v>
      </c>
      <c r="G412" s="2">
        <f t="shared" si="12"/>
        <v>2187.2597999999994</v>
      </c>
      <c r="H412" s="2">
        <f t="shared" si="13"/>
        <v>0.1000000000003638</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1243.0999999999999</v>
      </c>
      <c r="D413" s="1">
        <f>'PR-RAS'!E418</f>
        <v>0</v>
      </c>
      <c r="E413" s="1">
        <v>0</v>
      </c>
      <c r="F413" s="1">
        <v>0</v>
      </c>
      <c r="G413" s="2">
        <f t="shared" si="12"/>
        <v>512.15719999999999</v>
      </c>
      <c r="H413" s="2">
        <f t="shared" si="13"/>
        <v>9.9999999999909051E-2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4803413.9800000004</v>
      </c>
      <c r="D415" s="1">
        <f>'PR-RAS'!E420</f>
        <v>5385778.5899999999</v>
      </c>
      <c r="E415" s="1">
        <v>0</v>
      </c>
      <c r="F415" s="1">
        <v>0</v>
      </c>
      <c r="G415" s="2">
        <f t="shared" si="12"/>
        <v>6448038.0602399996</v>
      </c>
      <c r="H415" s="2">
        <f t="shared" si="13"/>
        <v>0.42999999970197678</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309934.13999999996</v>
      </c>
      <c r="D417" s="1">
        <f>'PR-RAS'!E422</f>
        <v>420305.89</v>
      </c>
      <c r="E417" s="1">
        <v>0</v>
      </c>
      <c r="F417" s="1">
        <v>0</v>
      </c>
      <c r="G417" s="2">
        <f t="shared" si="12"/>
        <v>478627.10271999997</v>
      </c>
      <c r="H417" s="2">
        <f t="shared" si="13"/>
        <v>0.24999999994179234</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285142.48999999993</v>
      </c>
      <c r="D418" s="1">
        <f>'PR-RAS'!E423</f>
        <v>308630.67</v>
      </c>
      <c r="E418" s="1">
        <v>0</v>
      </c>
      <c r="F418" s="1">
        <v>0</v>
      </c>
      <c r="G418" s="2">
        <f t="shared" si="12"/>
        <v>376302.3971099999</v>
      </c>
      <c r="H418" s="2">
        <f t="shared" si="13"/>
        <v>0.81999999994877726</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24791.650000000023</v>
      </c>
      <c r="D419" s="1">
        <f>'PR-RAS'!E424</f>
        <v>111675.22000000003</v>
      </c>
      <c r="E419" s="1">
        <v>0</v>
      </c>
      <c r="F419" s="1">
        <v>0</v>
      </c>
      <c r="G419" s="2">
        <f t="shared" si="12"/>
        <v>103723.39362000003</v>
      </c>
      <c r="H419" s="2">
        <f t="shared" si="13"/>
        <v>0.57000000000698492</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239438.1400000006</v>
      </c>
      <c r="D422" s="1">
        <f>'PR-RAS'!E427</f>
        <v>154009.76999999955</v>
      </c>
      <c r="E422" s="1">
        <v>0</v>
      </c>
      <c r="F422" s="1">
        <v>0</v>
      </c>
      <c r="G422" s="2">
        <f t="shared" si="12"/>
        <v>230479.68327999988</v>
      </c>
      <c r="H422" s="2">
        <f t="shared" si="13"/>
        <v>0.37000000104308128</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727735.24</v>
      </c>
      <c r="D423" s="1">
        <f>'PR-RAS'!E428</f>
        <v>272442.02</v>
      </c>
      <c r="E423" s="1">
        <v>0</v>
      </c>
      <c r="F423" s="1">
        <v>0</v>
      </c>
      <c r="G423" s="2">
        <f t="shared" si="12"/>
        <v>537045.33615999995</v>
      </c>
      <c r="H423" s="2">
        <f t="shared" si="13"/>
        <v>0.26000000000931323</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77876.44</v>
      </c>
      <c r="D636" s="1">
        <f>'PR-RAS'!E642</f>
        <v>77867.44</v>
      </c>
      <c r="E636" s="1">
        <v>0</v>
      </c>
      <c r="F636" s="1">
        <v>0</v>
      </c>
      <c r="G636" s="2">
        <f t="shared" si="14"/>
        <v>148343.1882</v>
      </c>
      <c r="H636" s="2">
        <f t="shared" si="15"/>
        <v>0.88000000000465661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309934.13999999996</v>
      </c>
      <c r="D637" s="1">
        <f>'PR-RAS'!E643</f>
        <v>420305.89</v>
      </c>
      <c r="E637" s="1">
        <v>0</v>
      </c>
      <c r="F637" s="1">
        <v>0</v>
      </c>
      <c r="G637" s="2">
        <f t="shared" si="14"/>
        <v>731747.20511999994</v>
      </c>
      <c r="H637" s="2">
        <f t="shared" si="15"/>
        <v>0.24999999994179234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285142.48999999993</v>
      </c>
      <c r="D638" s="1">
        <f>'PR-RAS'!E644</f>
        <v>308630.67</v>
      </c>
      <c r="E638" s="1">
        <v>0</v>
      </c>
      <c r="F638" s="1">
        <v>0</v>
      </c>
      <c r="G638" s="2">
        <f t="shared" si="14"/>
        <v>574831.23970999988</v>
      </c>
      <c r="H638" s="2">
        <f t="shared" si="15"/>
        <v>0.81999999994877726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24791.650000000023</v>
      </c>
      <c r="D639" s="1">
        <f>'PR-RAS'!E645</f>
        <v>111675.22000000003</v>
      </c>
      <c r="E639" s="1">
        <v>0</v>
      </c>
      <c r="F639" s="1">
        <v>0</v>
      </c>
      <c r="G639" s="2">
        <f t="shared" si="14"/>
        <v>158314.65342000005</v>
      </c>
      <c r="H639" s="2">
        <f t="shared" si="15"/>
        <v>0.57000000000698492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317314.5800000006</v>
      </c>
      <c r="D642" s="1">
        <f>'PR-RAS'!E648</f>
        <v>231877.20999999956</v>
      </c>
      <c r="E642" s="1">
        <v>0</v>
      </c>
      <c r="F642" s="1">
        <v>0</v>
      </c>
      <c r="G642" s="2">
        <f t="shared" si="14"/>
        <v>500665.22899999988</v>
      </c>
      <c r="H642" s="2">
        <f t="shared" si="15"/>
        <v>0.62999999895691872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292522.93000000058</v>
      </c>
      <c r="D644" s="1">
        <f>'PR-RAS'!E650</f>
        <v>120201.98999999953</v>
      </c>
      <c r="E644" s="1">
        <v>0</v>
      </c>
      <c r="F644" s="1">
        <v>0</v>
      </c>
      <c r="G644" s="2">
        <f t="shared" si="14"/>
        <v>342672.00312999979</v>
      </c>
      <c r="H644" s="2">
        <f t="shared" si="15"/>
        <v>7.9999999899882823E-2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60615.199999999997</v>
      </c>
      <c r="D646" s="1">
        <f>'PR-RAS'!E653</f>
        <v>94156.97</v>
      </c>
      <c r="E646" s="1">
        <v>0</v>
      </c>
      <c r="F646" s="1">
        <v>0</v>
      </c>
      <c r="G646" s="2">
        <f t="shared" si="14"/>
        <v>160559.29530000003</v>
      </c>
      <c r="H646" s="2">
        <f t="shared" si="15"/>
        <v>0.22999999999592546</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316192.71000000002</v>
      </c>
      <c r="D647" s="1">
        <f>'PR-RAS'!E654</f>
        <v>432497.99</v>
      </c>
      <c r="E647" s="1">
        <v>0</v>
      </c>
      <c r="F647" s="1">
        <v>0</v>
      </c>
      <c r="G647" s="2">
        <f t="shared" si="14"/>
        <v>763047.89373999997</v>
      </c>
      <c r="H647" s="2">
        <f t="shared" si="15"/>
        <v>0.29999999998835847</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332026.42</v>
      </c>
      <c r="D648" s="1">
        <f>'PR-RAS'!E655</f>
        <v>446458.58</v>
      </c>
      <c r="E648" s="1">
        <v>0</v>
      </c>
      <c r="F648" s="1">
        <v>0</v>
      </c>
      <c r="G648" s="2">
        <f t="shared" si="14"/>
        <v>792538.49626000004</v>
      </c>
      <c r="H648" s="2">
        <f t="shared" si="15"/>
        <v>0.83999999996740371</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44781.490000000049</v>
      </c>
      <c r="D649" s="1">
        <f>'PR-RAS'!E656</f>
        <v>80196.379999999946</v>
      </c>
      <c r="E649" s="1">
        <v>0</v>
      </c>
      <c r="F649" s="1">
        <v>0</v>
      </c>
      <c r="G649" s="2">
        <f t="shared" si="14"/>
        <v>132952.91399999996</v>
      </c>
      <c r="H649" s="2">
        <f t="shared" si="15"/>
        <v>0.86999999999534339</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7</v>
      </c>
      <c r="D650" s="1">
        <f>'PR-RAS'!E657</f>
        <v>7</v>
      </c>
      <c r="E650" s="1">
        <v>0</v>
      </c>
      <c r="F650" s="1">
        <v>0</v>
      </c>
      <c r="G650" s="2">
        <f t="shared" si="14"/>
        <v>13.629000000000001</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5</v>
      </c>
      <c r="D652" s="1">
        <f>'PR-RAS'!E659</f>
        <v>6</v>
      </c>
      <c r="E652" s="1">
        <v>0</v>
      </c>
      <c r="F652" s="1">
        <v>0</v>
      </c>
      <c r="G652" s="2">
        <f t="shared" si="14"/>
        <v>11.067</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45321.09</v>
      </c>
      <c r="D662" s="1">
        <f>'PR-RAS'!E669</f>
        <v>7200</v>
      </c>
      <c r="E662" s="1">
        <v>0</v>
      </c>
      <c r="F662" s="1">
        <v>0</v>
      </c>
      <c r="G662" s="2">
        <f t="shared" si="14"/>
        <v>39475.640489999998</v>
      </c>
      <c r="H662" s="2">
        <f t="shared" si="15"/>
        <v>8.999999999650754E-2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37969.15</v>
      </c>
      <c r="D666" s="1">
        <f>'PR-RAS'!E673</f>
        <v>0</v>
      </c>
      <c r="E666" s="1">
        <v>0</v>
      </c>
      <c r="F666" s="1">
        <v>0</v>
      </c>
      <c r="G666" s="2">
        <f t="shared" si="14"/>
        <v>25249.484750000003</v>
      </c>
      <c r="H666" s="2">
        <f t="shared" si="15"/>
        <v>0.15000000000145519</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32223.26</v>
      </c>
      <c r="E671" s="1">
        <v>0</v>
      </c>
      <c r="F671" s="1">
        <v>0</v>
      </c>
      <c r="G671" s="2">
        <f t="shared" si="14"/>
        <v>43179.168400000002</v>
      </c>
      <c r="H671" s="2">
        <f t="shared" si="15"/>
        <v>0.25999999999839929</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424.24</v>
      </c>
      <c r="D727" s="1">
        <f>'PR-RAS'!E734</f>
        <v>507.6</v>
      </c>
      <c r="E727" s="1">
        <v>0</v>
      </c>
      <c r="F727" s="1">
        <v>0</v>
      </c>
      <c r="G727" s="2">
        <f t="shared" si="14"/>
        <v>1045.0334399999999</v>
      </c>
      <c r="H727" s="2">
        <f t="shared" si="15"/>
        <v>0.63999999999998636</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1240.47</v>
      </c>
      <c r="E730" s="1">
        <v>0</v>
      </c>
      <c r="F730" s="1">
        <v>0</v>
      </c>
      <c r="G730" s="2">
        <f t="shared" si="14"/>
        <v>1808.60526</v>
      </c>
      <c r="H730" s="2">
        <f t="shared" si="15"/>
        <v>0.47000000000002728</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3032.49</v>
      </c>
      <c r="D731" s="1">
        <f>'PR-RAS'!E738</f>
        <v>1838.64</v>
      </c>
      <c r="E731" s="1">
        <v>0</v>
      </c>
      <c r="F731" s="1">
        <v>0</v>
      </c>
      <c r="G731" s="2">
        <f t="shared" si="14"/>
        <v>4898.1320999999998</v>
      </c>
      <c r="H731" s="2">
        <f t="shared" si="15"/>
        <v>0.84999999999968168</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1397.22</v>
      </c>
      <c r="D734" s="1">
        <f>'PR-RAS'!E741</f>
        <v>1218.8399999999999</v>
      </c>
      <c r="E734" s="1">
        <v>0</v>
      </c>
      <c r="F734" s="1">
        <v>0</v>
      </c>
      <c r="G734" s="2">
        <f t="shared" si="14"/>
        <v>2810.9816999999998</v>
      </c>
      <c r="H734" s="2">
        <f t="shared" si="15"/>
        <v>0.38000000000010914</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490</v>
      </c>
      <c r="D735" s="1">
        <f>'PR-RAS'!E742</f>
        <v>490</v>
      </c>
      <c r="E735" s="1">
        <v>0</v>
      </c>
      <c r="F735" s="1">
        <v>0</v>
      </c>
      <c r="G735" s="2">
        <f t="shared" si="14"/>
        <v>1078.98</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1000</v>
      </c>
      <c r="D771" s="1">
        <f>'PR-RAS'!E778</f>
        <v>0</v>
      </c>
      <c r="E771" s="1">
        <v>0</v>
      </c>
      <c r="F771" s="1">
        <v>0</v>
      </c>
      <c r="G771" s="2">
        <f t="shared" si="14"/>
        <v>770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2794.17</v>
      </c>
      <c r="D836" s="1">
        <f>'PR-RAS'!E843</f>
        <v>6400</v>
      </c>
      <c r="E836" s="1">
        <v>0</v>
      </c>
      <c r="F836" s="1">
        <v>0</v>
      </c>
      <c r="G836" s="2">
        <f t="shared" si="14"/>
        <v>13021.131949999999</v>
      </c>
      <c r="H836" s="2">
        <f t="shared" si="15"/>
        <v>0.17000000000007276</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1194.48</v>
      </c>
      <c r="D837" s="1">
        <f>'PR-RAS'!E844</f>
        <v>1194.48</v>
      </c>
      <c r="E837" s="1">
        <v>0</v>
      </c>
      <c r="F837" s="1">
        <v>0</v>
      </c>
      <c r="G837" s="2">
        <f t="shared" ref="G837:G1010" si="34">(B837/1000)*(C837*1+D837*2)</f>
        <v>2995.7558399999998</v>
      </c>
      <c r="H837" s="2">
        <f t="shared" ref="H837:H1095" si="35">ABS(C837-ROUND(C837,0))+ABS(D837-ROUND(D837,0))</f>
        <v>0.96000000000003638</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4016</v>
      </c>
      <c r="D839" s="1">
        <f>'PR-RAS'!E846</f>
        <v>5124.84</v>
      </c>
      <c r="E839" s="1">
        <v>0</v>
      </c>
      <c r="F839" s="1">
        <v>0</v>
      </c>
      <c r="G839" s="2">
        <f t="shared" si="34"/>
        <v>11954.63984</v>
      </c>
      <c r="H839" s="2">
        <f t="shared" si="35"/>
        <v>0.15999999999985448</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1114.8599999999999</v>
      </c>
      <c r="D848" s="1">
        <f>'PR-RAS'!E855</f>
        <v>1300.67</v>
      </c>
      <c r="E848" s="1">
        <v>0</v>
      </c>
      <c r="F848" s="1">
        <v>0</v>
      </c>
      <c r="G848" s="2">
        <f t="shared" si="34"/>
        <v>3147.6213999999995</v>
      </c>
      <c r="H848" s="2">
        <f t="shared" si="35"/>
        <v>0.47000000000002728</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12016.35</v>
      </c>
      <c r="D850" s="1">
        <f>'PR-RAS'!E857</f>
        <v>0</v>
      </c>
      <c r="E850" s="1">
        <v>0</v>
      </c>
      <c r="F850" s="1">
        <v>0</v>
      </c>
      <c r="G850" s="2">
        <f t="shared" si="34"/>
        <v>10201.881149999999</v>
      </c>
      <c r="H850" s="2">
        <f t="shared" si="35"/>
        <v>0.3500000000003638</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11997.84</v>
      </c>
      <c r="E854" s="1">
        <v>0</v>
      </c>
      <c r="F854" s="1">
        <v>0</v>
      </c>
      <c r="G854" s="2">
        <f t="shared" si="34"/>
        <v>20468.315040000001</v>
      </c>
      <c r="H854" s="2">
        <f t="shared" si="35"/>
        <v>0.15999999999985448</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347682.58</v>
      </c>
      <c r="D1582" s="6"/>
      <c r="E1582" s="6">
        <v>0</v>
      </c>
      <c r="F1582" s="6">
        <v>0</v>
      </c>
      <c r="G1582" s="7">
        <f t="shared" ref="G1582:G1686" si="70">B1582/1000*C1582</f>
        <v>347.68258000000003</v>
      </c>
      <c r="H1582" s="7">
        <f t="shared" ref="H1582:H1686" si="71">ABS(C1582-ROUND(C1582,0))</f>
        <v>0.41999999998370185</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221390.41</v>
      </c>
      <c r="D1583" s="1">
        <v>0</v>
      </c>
      <c r="E1583" s="1">
        <v>0</v>
      </c>
      <c r="F1583" s="1">
        <v>0</v>
      </c>
      <c r="G1583" s="2">
        <f t="shared" si="70"/>
        <v>442.78082000000001</v>
      </c>
      <c r="H1583" s="2">
        <f t="shared" si="71"/>
        <v>0.41000000000349246</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219051.31</v>
      </c>
      <c r="D1585" s="1">
        <v>0</v>
      </c>
      <c r="E1585" s="1">
        <v>0</v>
      </c>
      <c r="F1585" s="1">
        <v>0</v>
      </c>
      <c r="G1585" s="2">
        <f t="shared" si="70"/>
        <v>876.20524</v>
      </c>
      <c r="H1585" s="2">
        <f t="shared" si="71"/>
        <v>0.30999999999767169</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59997.43</v>
      </c>
      <c r="D1586" s="1">
        <v>0</v>
      </c>
      <c r="E1586" s="1">
        <v>0</v>
      </c>
      <c r="F1586" s="1">
        <v>0</v>
      </c>
      <c r="G1586" s="2">
        <f t="shared" si="70"/>
        <v>299.98714999999999</v>
      </c>
      <c r="H1586" s="2">
        <f t="shared" si="71"/>
        <v>0.43000000000029104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117174.3</v>
      </c>
      <c r="D1587" s="1">
        <v>0</v>
      </c>
      <c r="E1587" s="1">
        <v>0</v>
      </c>
      <c r="F1587" s="1">
        <v>0</v>
      </c>
      <c r="G1587" s="2">
        <f t="shared" si="70"/>
        <v>703.04579999999999</v>
      </c>
      <c r="H1587" s="2">
        <f t="shared" si="71"/>
        <v>0.30000000000291038</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4462.72</v>
      </c>
      <c r="D1588" s="1">
        <v>0</v>
      </c>
      <c r="E1588" s="1">
        <v>0</v>
      </c>
      <c r="F1588" s="1">
        <v>0</v>
      </c>
      <c r="G1588" s="2">
        <f t="shared" si="70"/>
        <v>31.239040000000003</v>
      </c>
      <c r="H1588" s="2">
        <f t="shared" si="71"/>
        <v>0.27999999999974534</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2344.25</v>
      </c>
      <c r="D1589" s="1">
        <v>0</v>
      </c>
      <c r="E1589" s="1">
        <v>0</v>
      </c>
      <c r="F1589" s="1">
        <v>0</v>
      </c>
      <c r="G1589" s="2">
        <f t="shared" si="70"/>
        <v>18.754000000000001</v>
      </c>
      <c r="H1589" s="2">
        <f t="shared" si="71"/>
        <v>0.25</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14419.99</v>
      </c>
      <c r="D1591" s="1">
        <v>0</v>
      </c>
      <c r="E1591" s="1">
        <v>0</v>
      </c>
      <c r="F1591" s="1">
        <v>0</v>
      </c>
      <c r="G1591" s="2">
        <f t="shared" si="70"/>
        <v>144.19990000000001</v>
      </c>
      <c r="H1591" s="2">
        <f t="shared" si="71"/>
        <v>1.0000000000218279E-2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11997.84</v>
      </c>
      <c r="D1592" s="1">
        <v>0</v>
      </c>
      <c r="E1592" s="1">
        <v>0</v>
      </c>
      <c r="F1592" s="1">
        <v>0</v>
      </c>
      <c r="G1592" s="2">
        <f t="shared" si="70"/>
        <v>131.97623999999999</v>
      </c>
      <c r="H1592" s="2">
        <f t="shared" si="71"/>
        <v>0.15999999999985448</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8654.7800000000007</v>
      </c>
      <c r="D1593" s="1">
        <v>0</v>
      </c>
      <c r="E1593" s="1">
        <v>0</v>
      </c>
      <c r="F1593" s="1">
        <v>0</v>
      </c>
      <c r="G1593" s="2">
        <f t="shared" si="70"/>
        <v>103.85736000000001</v>
      </c>
      <c r="H1593" s="2">
        <f t="shared" si="71"/>
        <v>0.21999999999934516</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2339.1</v>
      </c>
      <c r="D1594" s="1">
        <v>0</v>
      </c>
      <c r="E1594" s="1">
        <v>0</v>
      </c>
      <c r="F1594" s="1">
        <v>0</v>
      </c>
      <c r="G1594" s="2">
        <f t="shared" si="70"/>
        <v>30.408299999999997</v>
      </c>
      <c r="H1594" s="2">
        <f t="shared" si="71"/>
        <v>9.9999999999909051E-2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342522.31999999995</v>
      </c>
      <c r="D1602" s="1">
        <v>0</v>
      </c>
      <c r="E1602" s="1">
        <v>0</v>
      </c>
      <c r="F1602" s="1">
        <v>0</v>
      </c>
      <c r="G1602" s="2">
        <f t="shared" si="70"/>
        <v>7192.9687199999989</v>
      </c>
      <c r="H1602" s="2">
        <f t="shared" si="71"/>
        <v>0.31999999994877726</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282799.21999999997</v>
      </c>
      <c r="D1604" s="1">
        <v>0</v>
      </c>
      <c r="E1604" s="1">
        <v>0</v>
      </c>
      <c r="F1604" s="1">
        <v>0</v>
      </c>
      <c r="G1604" s="2">
        <f t="shared" si="70"/>
        <v>6504.382059999999</v>
      </c>
      <c r="H1604" s="2">
        <f t="shared" si="71"/>
        <v>0.21999999997206032</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58879</v>
      </c>
      <c r="D1605" s="1">
        <v>0</v>
      </c>
      <c r="E1605" s="1">
        <v>0</v>
      </c>
      <c r="F1605" s="1">
        <v>0</v>
      </c>
      <c r="G1605" s="2">
        <f t="shared" si="70"/>
        <v>1413.096</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179001.99</v>
      </c>
      <c r="D1606" s="1">
        <v>0</v>
      </c>
      <c r="E1606" s="1">
        <v>0</v>
      </c>
      <c r="F1606" s="1">
        <v>0</v>
      </c>
      <c r="G1606" s="2">
        <f t="shared" si="70"/>
        <v>4475.0497500000001</v>
      </c>
      <c r="H1606" s="2">
        <f t="shared" si="71"/>
        <v>1.0000000009313226E-2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4475.68</v>
      </c>
      <c r="D1607" s="1">
        <v>0</v>
      </c>
      <c r="E1607" s="1">
        <v>0</v>
      </c>
      <c r="F1607" s="1">
        <v>0</v>
      </c>
      <c r="G1607" s="2">
        <f t="shared" si="70"/>
        <v>116.36768000000001</v>
      </c>
      <c r="H1607" s="2">
        <f t="shared" si="71"/>
        <v>0.31999999999970896</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1546.18</v>
      </c>
      <c r="D1608" s="1">
        <v>0</v>
      </c>
      <c r="E1608" s="1">
        <v>0</v>
      </c>
      <c r="F1608" s="1">
        <v>0</v>
      </c>
      <c r="G1608" s="2">
        <f t="shared" si="70"/>
        <v>41.746859999999998</v>
      </c>
      <c r="H1608" s="2">
        <f t="shared" si="71"/>
        <v>0.18000000000006366</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14419.99</v>
      </c>
      <c r="D1610" s="1">
        <v>0</v>
      </c>
      <c r="E1610" s="1">
        <v>0</v>
      </c>
      <c r="F1610" s="1">
        <v>0</v>
      </c>
      <c r="G1610" s="2">
        <f t="shared" si="70"/>
        <v>418.17971</v>
      </c>
      <c r="H1610" s="2">
        <f t="shared" si="71"/>
        <v>1.0000000000218279E-2</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11997.84</v>
      </c>
      <c r="D1611" s="1">
        <v>0</v>
      </c>
      <c r="E1611" s="1">
        <v>0</v>
      </c>
      <c r="F1611" s="1">
        <v>0</v>
      </c>
      <c r="G1611" s="2">
        <f t="shared" si="70"/>
        <v>359.93520000000001</v>
      </c>
      <c r="H1611" s="2">
        <f t="shared" si="71"/>
        <v>0.15999999999985448</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12478.54</v>
      </c>
      <c r="D1612" s="1">
        <v>0</v>
      </c>
      <c r="E1612" s="1">
        <v>0</v>
      </c>
      <c r="F1612" s="1">
        <v>0</v>
      </c>
      <c r="G1612" s="2">
        <f t="shared" si="70"/>
        <v>386.83474000000001</v>
      </c>
      <c r="H1612" s="2">
        <f t="shared" si="71"/>
        <v>0.45999999999912689</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59723.1</v>
      </c>
      <c r="D1613" s="1">
        <v>0</v>
      </c>
      <c r="E1613" s="1">
        <v>0</v>
      </c>
      <c r="F1613" s="1">
        <v>0</v>
      </c>
      <c r="G1613" s="2">
        <f t="shared" si="70"/>
        <v>1911.1392000000001</v>
      </c>
      <c r="H1613" s="2">
        <f t="shared" si="71"/>
        <v>9.9999999998544808E-2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226550.67000000004</v>
      </c>
      <c r="D1621" s="1">
        <v>0</v>
      </c>
      <c r="E1621" s="1">
        <v>0</v>
      </c>
      <c r="F1621" s="1">
        <v>0</v>
      </c>
      <c r="G1621" s="2">
        <f t="shared" si="70"/>
        <v>9062.0268000000015</v>
      </c>
      <c r="H1621" s="2">
        <f t="shared" si="71"/>
        <v>0.32999999995809048</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209597.33000000002</v>
      </c>
      <c r="D1622" s="1">
        <v>0</v>
      </c>
      <c r="E1622" s="1">
        <v>0</v>
      </c>
      <c r="F1622" s="1">
        <v>0</v>
      </c>
      <c r="G1622" s="2">
        <f t="shared" si="70"/>
        <v>8593.4905300000009</v>
      </c>
      <c r="H1622" s="2">
        <f t="shared" si="71"/>
        <v>0.33000000001629815</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202704.31000000003</v>
      </c>
      <c r="D1628" s="1">
        <v>0</v>
      </c>
      <c r="E1628" s="1">
        <v>0</v>
      </c>
      <c r="F1628" s="1">
        <v>0</v>
      </c>
      <c r="G1628" s="2">
        <f t="shared" si="70"/>
        <v>9527.1025700000009</v>
      </c>
      <c r="H1628" s="2">
        <f t="shared" si="71"/>
        <v>0.31000000002677552</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132881.91999999998</v>
      </c>
      <c r="D1634" s="1">
        <v>0</v>
      </c>
      <c r="E1634" s="1">
        <v>0</v>
      </c>
      <c r="F1634" s="1">
        <v>0</v>
      </c>
      <c r="G1634" s="2">
        <f t="shared" si="70"/>
        <v>7042.741759999999</v>
      </c>
      <c r="H1634" s="2">
        <f t="shared" si="71"/>
        <v>8.0000000016298145E-2</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39980.39</v>
      </c>
      <c r="D1635" s="1">
        <v>0</v>
      </c>
      <c r="E1635" s="1">
        <v>0</v>
      </c>
      <c r="F1635" s="1">
        <v>0</v>
      </c>
      <c r="G1635" s="2">
        <f t="shared" si="70"/>
        <v>2158.9410600000001</v>
      </c>
      <c r="H1635" s="2">
        <f t="shared" si="71"/>
        <v>0.38999999999941792</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14048.88</v>
      </c>
      <c r="D1636" s="1">
        <v>0</v>
      </c>
      <c r="E1636" s="1">
        <v>0</v>
      </c>
      <c r="F1636" s="1">
        <v>0</v>
      </c>
      <c r="G1636" s="2">
        <f t="shared" si="70"/>
        <v>772.6884</v>
      </c>
      <c r="H1636" s="2">
        <f t="shared" si="71"/>
        <v>0.12000000000080036</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10112.540000000001</v>
      </c>
      <c r="D1637" s="1">
        <v>0</v>
      </c>
      <c r="E1637" s="1">
        <v>0</v>
      </c>
      <c r="F1637" s="1">
        <v>0</v>
      </c>
      <c r="G1637" s="2">
        <f t="shared" si="70"/>
        <v>566.3022400000001</v>
      </c>
      <c r="H1637" s="2">
        <f t="shared" si="71"/>
        <v>0.45999999999912689</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68740.11</v>
      </c>
      <c r="D1638" s="1">
        <v>0</v>
      </c>
      <c r="E1638" s="1">
        <v>0</v>
      </c>
      <c r="F1638" s="1">
        <v>0</v>
      </c>
      <c r="G1638" s="2">
        <f t="shared" si="70"/>
        <v>3918.1862700000001</v>
      </c>
      <c r="H1638" s="2">
        <f t="shared" si="71"/>
        <v>0.11000000000058208</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7085.37</v>
      </c>
      <c r="D1639" s="1">
        <v>0</v>
      </c>
      <c r="E1639" s="1">
        <v>0</v>
      </c>
      <c r="F1639" s="1">
        <v>0</v>
      </c>
      <c r="G1639" s="2">
        <f t="shared" si="70"/>
        <v>410.95146</v>
      </c>
      <c r="H1639" s="2">
        <f t="shared" si="71"/>
        <v>0.36999999999989086</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74.92</v>
      </c>
      <c r="D1640" s="1">
        <v>0</v>
      </c>
      <c r="E1640" s="1">
        <v>0</v>
      </c>
      <c r="F1640" s="1">
        <v>0</v>
      </c>
      <c r="G1640" s="2">
        <f t="shared" si="70"/>
        <v>4.42028</v>
      </c>
      <c r="H1640" s="2">
        <f t="shared" si="71"/>
        <v>7.9999999999998295E-2</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7010.45</v>
      </c>
      <c r="D1643" s="1">
        <v>0</v>
      </c>
      <c r="E1643" s="1">
        <v>0</v>
      </c>
      <c r="F1643" s="1">
        <v>0</v>
      </c>
      <c r="G1643" s="2">
        <f t="shared" si="70"/>
        <v>434.64789999999999</v>
      </c>
      <c r="H1643" s="2">
        <f t="shared" si="71"/>
        <v>0.4499999999998181</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8285.26</v>
      </c>
      <c r="D1644" s="1">
        <v>0</v>
      </c>
      <c r="E1644" s="1">
        <v>0</v>
      </c>
      <c r="F1644" s="1">
        <v>0</v>
      </c>
      <c r="G1644" s="2">
        <f t="shared" si="70"/>
        <v>521.97138000000007</v>
      </c>
      <c r="H1644" s="2">
        <f t="shared" si="71"/>
        <v>0.26000000000021828</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1331.26</v>
      </c>
      <c r="D1645" s="1">
        <v>0</v>
      </c>
      <c r="E1645" s="1">
        <v>0</v>
      </c>
      <c r="F1645" s="1">
        <v>0</v>
      </c>
      <c r="G1645" s="2">
        <f t="shared" si="70"/>
        <v>85.200640000000007</v>
      </c>
      <c r="H1645" s="2">
        <f t="shared" si="71"/>
        <v>0.25999999999999091</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2465.98</v>
      </c>
      <c r="D1646" s="1">
        <v>0</v>
      </c>
      <c r="E1646" s="1">
        <v>0</v>
      </c>
      <c r="F1646" s="1">
        <v>0</v>
      </c>
      <c r="G1646" s="2">
        <f t="shared" si="70"/>
        <v>160.28870000000001</v>
      </c>
      <c r="H1646" s="2">
        <f t="shared" si="71"/>
        <v>1.999999999998181E-2</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4488.0200000000004</v>
      </c>
      <c r="D1648" s="1">
        <v>0</v>
      </c>
      <c r="E1648" s="1">
        <v>0</v>
      </c>
      <c r="F1648" s="1">
        <v>0</v>
      </c>
      <c r="G1648" s="2">
        <f t="shared" si="70"/>
        <v>300.69734000000005</v>
      </c>
      <c r="H1648" s="2">
        <f t="shared" si="71"/>
        <v>2.0000000000436557E-2</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1327.23</v>
      </c>
      <c r="D1654" s="1">
        <v>0</v>
      </c>
      <c r="E1654" s="1">
        <v>0</v>
      </c>
      <c r="F1654" s="1">
        <v>0</v>
      </c>
      <c r="G1654" s="2">
        <f t="shared" si="70"/>
        <v>96.887789999999995</v>
      </c>
      <c r="H1654" s="2">
        <f t="shared" si="71"/>
        <v>0.23000000000001819</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1327.23</v>
      </c>
      <c r="D1655" s="1">
        <v>0</v>
      </c>
      <c r="E1655" s="1">
        <v>0</v>
      </c>
      <c r="F1655" s="1">
        <v>0</v>
      </c>
      <c r="G1655" s="2">
        <f t="shared" si="70"/>
        <v>98.215019999999996</v>
      </c>
      <c r="H1655" s="2">
        <f t="shared" si="71"/>
        <v>0.23000000000001819</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40739.550000000003</v>
      </c>
      <c r="D1659" s="1">
        <v>0</v>
      </c>
      <c r="E1659" s="1">
        <v>0</v>
      </c>
      <c r="F1659" s="1">
        <v>0</v>
      </c>
      <c r="G1659" s="2">
        <f t="shared" si="70"/>
        <v>3177.6849000000002</v>
      </c>
      <c r="H1659" s="2">
        <f t="shared" si="71"/>
        <v>0.44999999999708962</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23875.87</v>
      </c>
      <c r="D1662" s="1">
        <v>0</v>
      </c>
      <c r="E1662" s="1">
        <v>0</v>
      </c>
      <c r="F1662" s="1">
        <v>0</v>
      </c>
      <c r="G1662" s="2">
        <f t="shared" si="70"/>
        <v>1933.9454699999999</v>
      </c>
      <c r="H1662" s="2">
        <f t="shared" si="71"/>
        <v>0.13000000000101863</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16863.68</v>
      </c>
      <c r="D1663" s="1">
        <v>0</v>
      </c>
      <c r="E1663" s="1">
        <v>0</v>
      </c>
      <c r="F1663" s="1">
        <v>0</v>
      </c>
      <c r="G1663" s="2">
        <f t="shared" si="70"/>
        <v>1382.82176</v>
      </c>
      <c r="H1663" s="2">
        <f t="shared" si="71"/>
        <v>0.31999999999970896</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12384.98</v>
      </c>
      <c r="D1664" s="1">
        <v>0</v>
      </c>
      <c r="E1664" s="1">
        <v>0</v>
      </c>
      <c r="F1664" s="1">
        <v>0</v>
      </c>
      <c r="G1664" s="2">
        <f t="shared" si="70"/>
        <v>1027.95334</v>
      </c>
      <c r="H1664" s="2">
        <f t="shared" si="71"/>
        <v>2.0000000000436557E-2</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578.54</v>
      </c>
      <c r="D1665" s="1">
        <v>0</v>
      </c>
      <c r="E1665" s="1">
        <v>0</v>
      </c>
      <c r="F1665" s="1">
        <v>0</v>
      </c>
      <c r="G1665" s="2">
        <f t="shared" si="70"/>
        <v>48.597360000000002</v>
      </c>
      <c r="H1665" s="2">
        <f t="shared" si="71"/>
        <v>0.46000000000003638</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2700</v>
      </c>
      <c r="D1666" s="1">
        <v>0</v>
      </c>
      <c r="E1666" s="1">
        <v>0</v>
      </c>
      <c r="F1666" s="1">
        <v>0</v>
      </c>
      <c r="G1666" s="2">
        <f t="shared" si="70"/>
        <v>229.50000000000003</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9106.44</v>
      </c>
      <c r="D1668" s="1">
        <v>0</v>
      </c>
      <c r="E1668" s="1">
        <v>0</v>
      </c>
      <c r="F1668" s="1">
        <v>0</v>
      </c>
      <c r="G1668" s="2">
        <f t="shared" si="70"/>
        <v>792.26027999999997</v>
      </c>
      <c r="H1668" s="2">
        <f t="shared" si="71"/>
        <v>0.44000000000050932</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6893.02</v>
      </c>
      <c r="D1669" s="1">
        <v>0</v>
      </c>
      <c r="E1669" s="1">
        <v>0</v>
      </c>
      <c r="F1669" s="1">
        <v>0</v>
      </c>
      <c r="G1669" s="2">
        <f t="shared" si="70"/>
        <v>606.58576000000005</v>
      </c>
      <c r="H1669" s="2">
        <f t="shared" si="71"/>
        <v>2.0000000000436557E-2</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6893.02</v>
      </c>
      <c r="D1673" s="1">
        <v>0</v>
      </c>
      <c r="E1673" s="1">
        <v>0</v>
      </c>
      <c r="F1673" s="1">
        <v>0</v>
      </c>
      <c r="G1673" s="2">
        <f t="shared" si="70"/>
        <v>634.15784000000008</v>
      </c>
      <c r="H1673" s="2">
        <f t="shared" si="71"/>
        <v>2.0000000000436557E-2</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16953.34</v>
      </c>
      <c r="D1681" s="1">
        <v>0</v>
      </c>
      <c r="E1681" s="1">
        <v>0</v>
      </c>
      <c r="F1681" s="1">
        <v>0</v>
      </c>
      <c r="G1681" s="2">
        <f t="shared" si="70"/>
        <v>1695.3340000000001</v>
      </c>
      <c r="H1681" s="2">
        <f t="shared" si="71"/>
        <v>0.34000000000014552</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16953.34</v>
      </c>
      <c r="D1683" s="1">
        <v>0</v>
      </c>
      <c r="E1683" s="1">
        <v>0</v>
      </c>
      <c r="F1683" s="1">
        <v>0</v>
      </c>
      <c r="G1683" s="2">
        <f t="shared" si="70"/>
        <v>1729.2406799999999</v>
      </c>
      <c r="H1683" s="2">
        <f t="shared" si="71"/>
        <v>0.34000000000014552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3"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26733</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309934.13999999996</v>
      </c>
      <c r="I16" s="298">
        <f>'PR-RAS'!E6</f>
        <v>415305.89</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283899.38999999996</v>
      </c>
      <c r="I17" s="298">
        <f>'PR-RAS'!E152</f>
        <v>306291.57</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292522.93000000058</v>
      </c>
      <c r="I19" s="298">
        <f>'PR-RAS'!E650</f>
        <v>120201.98999999953</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347682.58</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226550.67000000004</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209597.33000000002</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16953.34</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F1" sqref="F1"/>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309934.13999999996</v>
      </c>
      <c r="E6" s="59">
        <f>E7+E43+E49+E82+E106+E125+E134+E140</f>
        <v>415305.89</v>
      </c>
      <c r="F6" s="44">
        <f t="shared" ref="F6:F132" si="0">IF(D6&lt;&gt;0,IF(E6/D6&gt;=100,"&gt;&gt;100",E6/D6*100),"-")</f>
        <v>133.99811005009002</v>
      </c>
    </row>
    <row r="7" spans="1:24" ht="12.75" customHeight="1" x14ac:dyDescent="0.2">
      <c r="A7" s="62">
        <v>61</v>
      </c>
      <c r="B7" s="228" t="s">
        <v>65</v>
      </c>
      <c r="C7" s="267" t="s">
        <v>66</v>
      </c>
      <c r="D7" s="59">
        <f>D8+D17+D23+D29+D36+D39</f>
        <v>85691.17</v>
      </c>
      <c r="E7" s="59">
        <f>E8+E17+E23+E29+E36+E39</f>
        <v>113192.76</v>
      </c>
      <c r="F7" s="44">
        <f t="shared" si="0"/>
        <v>132.09384350803006</v>
      </c>
    </row>
    <row r="8" spans="1:24" ht="12.75" customHeight="1" x14ac:dyDescent="0.2">
      <c r="A8" s="62">
        <v>611</v>
      </c>
      <c r="B8" s="228" t="s">
        <v>67</v>
      </c>
      <c r="C8" s="267" t="s">
        <v>68</v>
      </c>
      <c r="D8" s="59">
        <f>SUM(D9:D14)-D15-D16</f>
        <v>75464.05</v>
      </c>
      <c r="E8" s="59">
        <f>SUM(E9:E14)-E15-E16</f>
        <v>84835.75</v>
      </c>
      <c r="F8" s="44">
        <f t="shared" si="0"/>
        <v>112.41876098619143</v>
      </c>
    </row>
    <row r="9" spans="1:24" ht="12.75" customHeight="1" x14ac:dyDescent="0.2">
      <c r="A9" s="62">
        <v>6111</v>
      </c>
      <c r="B9" s="64" t="s">
        <v>69</v>
      </c>
      <c r="C9" s="267" t="s">
        <v>70</v>
      </c>
      <c r="D9" s="193">
        <v>75464.05</v>
      </c>
      <c r="E9" s="193">
        <v>84835.75</v>
      </c>
      <c r="F9" s="44">
        <f t="shared" si="0"/>
        <v>112.41876098619143</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9328.6200000000008</v>
      </c>
      <c r="E23" s="59">
        <f t="shared" si="2"/>
        <v>26918.84</v>
      </c>
      <c r="F23" s="44">
        <f t="shared" si="0"/>
        <v>288.56186659977573</v>
      </c>
    </row>
    <row r="24" spans="1:6" ht="12.75" customHeight="1" x14ac:dyDescent="0.2">
      <c r="A24" s="62">
        <v>6131</v>
      </c>
      <c r="B24" s="64" t="s">
        <v>99</v>
      </c>
      <c r="C24" s="267" t="s">
        <v>100</v>
      </c>
      <c r="D24" s="193">
        <v>108.51</v>
      </c>
      <c r="E24" s="193">
        <v>98.62</v>
      </c>
      <c r="F24" s="44">
        <f t="shared" si="0"/>
        <v>90.885632660584278</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9220.11</v>
      </c>
      <c r="E27" s="193">
        <v>26820.22</v>
      </c>
      <c r="F27" s="44">
        <f t="shared" si="0"/>
        <v>290.88828658226419</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898.5</v>
      </c>
      <c r="E29" s="59">
        <f>SUM(E30:E35)</f>
        <v>1438.17</v>
      </c>
      <c r="F29" s="44">
        <f t="shared" si="0"/>
        <v>160.06343906510853</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898.5</v>
      </c>
      <c r="E31" s="193">
        <v>1438.17</v>
      </c>
      <c r="F31" s="44">
        <f t="shared" si="0"/>
        <v>160.06343906510853</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83290.239999999991</v>
      </c>
      <c r="E49" s="59">
        <f>E50+E53+E58+E61+E64+E68+E71+E74+E77</f>
        <v>79363.039999999994</v>
      </c>
      <c r="F49" s="44">
        <f t="shared" si="0"/>
        <v>95.284921738729537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83290.239999999991</v>
      </c>
      <c r="E58" s="59">
        <f t="shared" si="9"/>
        <v>7200</v>
      </c>
      <c r="F58" s="44">
        <f t="shared" si="0"/>
        <v>8.6444702284445345</v>
      </c>
    </row>
    <row r="59" spans="1:6" ht="24" x14ac:dyDescent="0.2">
      <c r="A59" s="62">
        <v>6331</v>
      </c>
      <c r="B59" s="64" t="s">
        <v>169</v>
      </c>
      <c r="C59" s="267" t="s">
        <v>170</v>
      </c>
      <c r="D59" s="193">
        <v>45321.09</v>
      </c>
      <c r="E59" s="193">
        <v>7200</v>
      </c>
      <c r="F59" s="44">
        <f t="shared" si="0"/>
        <v>15.886643503057849</v>
      </c>
    </row>
    <row r="60" spans="1:6" ht="24" x14ac:dyDescent="0.2">
      <c r="A60" s="62">
        <v>6332</v>
      </c>
      <c r="B60" s="64" t="s">
        <v>171</v>
      </c>
      <c r="C60" s="267" t="s">
        <v>172</v>
      </c>
      <c r="D60" s="193">
        <v>37969.15</v>
      </c>
      <c r="E60" s="193"/>
      <c r="F60" s="44">
        <f t="shared" si="0"/>
        <v>0</v>
      </c>
    </row>
    <row r="61" spans="1:6" ht="12.75" customHeight="1" x14ac:dyDescent="0.2">
      <c r="A61" s="62">
        <v>634</v>
      </c>
      <c r="B61" s="64" t="s">
        <v>173</v>
      </c>
      <c r="C61" s="267" t="s">
        <v>174</v>
      </c>
      <c r="D61" s="59">
        <f t="shared" ref="D61:E61" si="10">SUM(D62:D63)</f>
        <v>0</v>
      </c>
      <c r="E61" s="59">
        <f t="shared" si="10"/>
        <v>32223.26</v>
      </c>
      <c r="F61" s="44" t="str">
        <f t="shared" si="0"/>
        <v>-</v>
      </c>
    </row>
    <row r="62" spans="1:6" ht="12.75" customHeight="1" x14ac:dyDescent="0.2">
      <c r="A62" s="62">
        <v>6341</v>
      </c>
      <c r="B62" s="64" t="s">
        <v>175</v>
      </c>
      <c r="C62" s="267" t="s">
        <v>176</v>
      </c>
      <c r="D62" s="193">
        <v>0</v>
      </c>
      <c r="E62" s="193">
        <v>32223.26</v>
      </c>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39939.78</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v>39939.78</v>
      </c>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98531.3</v>
      </c>
      <c r="E82" s="59">
        <f t="shared" si="15"/>
        <v>85657.97</v>
      </c>
      <c r="F82" s="44">
        <f t="shared" si="0"/>
        <v>86.934781130463108</v>
      </c>
    </row>
    <row r="83" spans="1:6" ht="12.75" customHeight="1" x14ac:dyDescent="0.2">
      <c r="A83" s="62">
        <v>641</v>
      </c>
      <c r="B83" s="63" t="s">
        <v>217</v>
      </c>
      <c r="C83" s="267" t="s">
        <v>218</v>
      </c>
      <c r="D83" s="59">
        <f t="shared" ref="D83:E83" si="16">SUM(D84:D90)</f>
        <v>7.55</v>
      </c>
      <c r="E83" s="59">
        <f t="shared" si="16"/>
        <v>9.3699999999999992</v>
      </c>
      <c r="F83" s="44">
        <f t="shared" si="0"/>
        <v>124.10596026490066</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7.55</v>
      </c>
      <c r="E85" s="193">
        <v>9.3699999999999992</v>
      </c>
      <c r="F85" s="44">
        <f t="shared" si="0"/>
        <v>124.10596026490066</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98523.75</v>
      </c>
      <c r="E91" s="59">
        <f t="shared" si="17"/>
        <v>85648.6</v>
      </c>
      <c r="F91" s="44">
        <f t="shared" si="0"/>
        <v>86.93193265583173</v>
      </c>
    </row>
    <row r="92" spans="1:6" ht="12.75" customHeight="1" x14ac:dyDescent="0.2">
      <c r="A92" s="62">
        <v>6421</v>
      </c>
      <c r="B92" s="63" t="s">
        <v>235</v>
      </c>
      <c r="C92" s="267" t="s">
        <v>236</v>
      </c>
      <c r="D92" s="193">
        <v>2186.6999999999998</v>
      </c>
      <c r="E92" s="193"/>
      <c r="F92" s="44">
        <f t="shared" si="0"/>
        <v>0</v>
      </c>
    </row>
    <row r="93" spans="1:6" ht="12.75" customHeight="1" x14ac:dyDescent="0.2">
      <c r="A93" s="62">
        <v>6422</v>
      </c>
      <c r="B93" s="63" t="s">
        <v>237</v>
      </c>
      <c r="C93" s="267" t="s">
        <v>238</v>
      </c>
      <c r="D93" s="193">
        <v>1990.83</v>
      </c>
      <c r="E93" s="193">
        <v>5708.55</v>
      </c>
      <c r="F93" s="44">
        <f t="shared" si="0"/>
        <v>286.7422130468197</v>
      </c>
    </row>
    <row r="94" spans="1:6" ht="12.75" customHeight="1" x14ac:dyDescent="0.2">
      <c r="A94" s="62">
        <v>6423</v>
      </c>
      <c r="B94" s="63" t="s">
        <v>239</v>
      </c>
      <c r="C94" s="267" t="s">
        <v>240</v>
      </c>
      <c r="D94" s="193">
        <v>94346.22</v>
      </c>
      <c r="E94" s="193">
        <v>79940.05</v>
      </c>
      <c r="F94" s="44">
        <f t="shared" si="0"/>
        <v>84.730527624742152</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38970.61</v>
      </c>
      <c r="E106" s="59">
        <f>E107+E112+E120+E124</f>
        <v>133588.22</v>
      </c>
      <c r="F106" s="44">
        <f t="shared" si="0"/>
        <v>342.79222213868348</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6339.79</v>
      </c>
      <c r="E112" s="59">
        <f t="shared" si="20"/>
        <v>7440.7800000000007</v>
      </c>
      <c r="F112" s="44">
        <f t="shared" si="0"/>
        <v>117.36634809670352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40.61</v>
      </c>
      <c r="E114" s="193"/>
      <c r="F114" s="44">
        <f t="shared" si="0"/>
        <v>0</v>
      </c>
    </row>
    <row r="115" spans="1:6" ht="12.75" customHeight="1" x14ac:dyDescent="0.2">
      <c r="A115" s="62">
        <v>6524</v>
      </c>
      <c r="B115" s="63" t="s">
        <v>281</v>
      </c>
      <c r="C115" s="267" t="s">
        <v>282</v>
      </c>
      <c r="D115" s="193">
        <v>6299.18</v>
      </c>
      <c r="E115" s="193">
        <v>7413.1</v>
      </c>
      <c r="F115" s="44">
        <f t="shared" si="0"/>
        <v>117.68357151248259</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v>27.68</v>
      </c>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32630.82</v>
      </c>
      <c r="E120" s="59">
        <f t="shared" si="21"/>
        <v>126147.44</v>
      </c>
      <c r="F120" s="44">
        <f t="shared" si="0"/>
        <v>386.5898558479376</v>
      </c>
    </row>
    <row r="121" spans="1:6" ht="12.75" customHeight="1" x14ac:dyDescent="0.2">
      <c r="A121" s="62">
        <v>6531</v>
      </c>
      <c r="B121" s="63" t="s">
        <v>293</v>
      </c>
      <c r="C121" s="267" t="s">
        <v>294</v>
      </c>
      <c r="D121" s="193">
        <v>1984.3</v>
      </c>
      <c r="E121" s="193">
        <v>340.97</v>
      </c>
      <c r="F121" s="44">
        <f t="shared" si="0"/>
        <v>17.183389608426147</v>
      </c>
    </row>
    <row r="122" spans="1:6" ht="12.75" customHeight="1" x14ac:dyDescent="0.2">
      <c r="A122" s="62">
        <v>6532</v>
      </c>
      <c r="B122" s="63" t="s">
        <v>295</v>
      </c>
      <c r="C122" s="267" t="s">
        <v>296</v>
      </c>
      <c r="D122" s="193">
        <v>30646.52</v>
      </c>
      <c r="E122" s="193">
        <v>125806.47</v>
      </c>
      <c r="F122" s="44">
        <f t="shared" si="0"/>
        <v>410.50817515332898</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3450.82</v>
      </c>
      <c r="E140" s="59">
        <f t="shared" si="28"/>
        <v>3503.9</v>
      </c>
      <c r="F140" s="44">
        <f t="shared" si="26"/>
        <v>101.53818512701329</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3450.82</v>
      </c>
      <c r="E151" s="193">
        <v>3503.9</v>
      </c>
      <c r="F151" s="44">
        <f t="shared" si="26"/>
        <v>101.53818512701329</v>
      </c>
    </row>
    <row r="152" spans="1:6" ht="12.75" customHeight="1" x14ac:dyDescent="0.2">
      <c r="A152" s="62">
        <v>3</v>
      </c>
      <c r="B152" s="63" t="s">
        <v>355</v>
      </c>
      <c r="C152" s="267" t="s">
        <v>61</v>
      </c>
      <c r="D152" s="59">
        <f>D153+D164+D202+D221+D230+D262+D273</f>
        <v>283899.38999999996</v>
      </c>
      <c r="E152" s="59">
        <f>E153+E164+E202+E221+E230+E262+E273</f>
        <v>306291.57</v>
      </c>
      <c r="F152" s="44">
        <f t="shared" si="26"/>
        <v>107.88736460476369</v>
      </c>
    </row>
    <row r="153" spans="1:6" ht="12.75" customHeight="1" x14ac:dyDescent="0.2">
      <c r="A153" s="62">
        <v>31</v>
      </c>
      <c r="B153" s="63" t="s">
        <v>356</v>
      </c>
      <c r="C153" s="267" t="s">
        <v>357</v>
      </c>
      <c r="D153" s="59">
        <f t="shared" ref="D153:E153" si="30">D154+D159+D160</f>
        <v>33455.43</v>
      </c>
      <c r="E153" s="59">
        <f t="shared" si="30"/>
        <v>59997.430000000008</v>
      </c>
      <c r="F153" s="44">
        <f t="shared" si="26"/>
        <v>179.33540235471494</v>
      </c>
    </row>
    <row r="154" spans="1:6" ht="12.75" customHeight="1" x14ac:dyDescent="0.2">
      <c r="A154" s="62">
        <v>311</v>
      </c>
      <c r="B154" s="63" t="s">
        <v>358</v>
      </c>
      <c r="C154" s="267" t="s">
        <v>359</v>
      </c>
      <c r="D154" s="59">
        <f t="shared" ref="D154:E154" si="31">SUM(D155:D158)</f>
        <v>25012.98</v>
      </c>
      <c r="E154" s="59">
        <f t="shared" si="31"/>
        <v>43972.87</v>
      </c>
      <c r="F154" s="44">
        <f t="shared" si="26"/>
        <v>175.80020453380607</v>
      </c>
    </row>
    <row r="155" spans="1:6" ht="12.75" customHeight="1" x14ac:dyDescent="0.2">
      <c r="A155" s="62">
        <v>3111</v>
      </c>
      <c r="B155" s="63" t="s">
        <v>360</v>
      </c>
      <c r="C155" s="267" t="s">
        <v>361</v>
      </c>
      <c r="D155" s="193">
        <v>25012.98</v>
      </c>
      <c r="E155" s="193">
        <v>43972.87</v>
      </c>
      <c r="F155" s="44">
        <f t="shared" si="26"/>
        <v>175.80020453380607</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4315.3100000000004</v>
      </c>
      <c r="E159" s="193">
        <v>8769.0400000000009</v>
      </c>
      <c r="F159" s="44">
        <f t="shared" si="26"/>
        <v>203.20764904491219</v>
      </c>
    </row>
    <row r="160" spans="1:6" ht="12.75" customHeight="1" x14ac:dyDescent="0.2">
      <c r="A160" s="62">
        <v>313</v>
      </c>
      <c r="B160" s="64" t="s">
        <v>370</v>
      </c>
      <c r="C160" s="267" t="s">
        <v>371</v>
      </c>
      <c r="D160" s="59">
        <f t="shared" ref="D160:E160" si="32">SUM(D161:D163)</f>
        <v>4127.1400000000003</v>
      </c>
      <c r="E160" s="59">
        <f t="shared" si="32"/>
        <v>7255.52</v>
      </c>
      <c r="F160" s="44">
        <f t="shared" si="26"/>
        <v>175.8001909312502</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4127.1400000000003</v>
      </c>
      <c r="E162" s="193">
        <v>7255.52</v>
      </c>
      <c r="F162" s="44">
        <f t="shared" si="26"/>
        <v>175.8001909312502</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92124.609999999986</v>
      </c>
      <c r="E164" s="59">
        <f>E165+E170+E178+E188+E189+E194</f>
        <v>117174.3</v>
      </c>
      <c r="F164" s="44">
        <f t="shared" si="26"/>
        <v>127.1910947574161</v>
      </c>
    </row>
    <row r="165" spans="1:6" ht="12.75" customHeight="1" x14ac:dyDescent="0.2">
      <c r="A165" s="62">
        <v>321</v>
      </c>
      <c r="B165" s="63" t="s">
        <v>380</v>
      </c>
      <c r="C165" s="267" t="s">
        <v>381</v>
      </c>
      <c r="D165" s="59">
        <f t="shared" ref="D165:E165" si="33">SUM(D166:D169)</f>
        <v>2296.27</v>
      </c>
      <c r="E165" s="59">
        <f t="shared" si="33"/>
        <v>2580.92</v>
      </c>
      <c r="F165" s="44">
        <f t="shared" si="26"/>
        <v>112.39619034347005</v>
      </c>
    </row>
    <row r="166" spans="1:6" ht="12.75" customHeight="1" x14ac:dyDescent="0.2">
      <c r="A166" s="62">
        <v>3211</v>
      </c>
      <c r="B166" s="63" t="s">
        <v>382</v>
      </c>
      <c r="C166" s="267" t="s">
        <v>383</v>
      </c>
      <c r="D166" s="193">
        <v>264.52</v>
      </c>
      <c r="E166" s="193">
        <v>100</v>
      </c>
      <c r="F166" s="44">
        <f t="shared" si="26"/>
        <v>37.804324814758807</v>
      </c>
    </row>
    <row r="167" spans="1:6" ht="12.75" customHeight="1" x14ac:dyDescent="0.2">
      <c r="A167" s="62">
        <v>3212</v>
      </c>
      <c r="B167" s="63" t="s">
        <v>384</v>
      </c>
      <c r="C167" s="267" t="s">
        <v>385</v>
      </c>
      <c r="D167" s="193">
        <v>424.24</v>
      </c>
      <c r="E167" s="193">
        <v>507.6</v>
      </c>
      <c r="F167" s="44">
        <f t="shared" si="26"/>
        <v>119.64925513860078</v>
      </c>
    </row>
    <row r="168" spans="1:6" ht="12.75" customHeight="1" x14ac:dyDescent="0.2">
      <c r="A168" s="62">
        <v>3213</v>
      </c>
      <c r="B168" s="63" t="s">
        <v>386</v>
      </c>
      <c r="C168" s="267" t="s">
        <v>387</v>
      </c>
      <c r="D168" s="193">
        <v>0</v>
      </c>
      <c r="E168" s="193">
        <v>120</v>
      </c>
      <c r="F168" s="44" t="str">
        <f t="shared" si="26"/>
        <v>-</v>
      </c>
    </row>
    <row r="169" spans="1:6" ht="12.75" customHeight="1" x14ac:dyDescent="0.2">
      <c r="A169" s="62">
        <v>3214</v>
      </c>
      <c r="B169" s="63" t="s">
        <v>388</v>
      </c>
      <c r="C169" s="267" t="s">
        <v>389</v>
      </c>
      <c r="D169" s="193">
        <v>1607.51</v>
      </c>
      <c r="E169" s="193">
        <v>1853.32</v>
      </c>
      <c r="F169" s="44">
        <f t="shared" si="26"/>
        <v>115.29135122021013</v>
      </c>
    </row>
    <row r="170" spans="1:6" ht="12.75" customHeight="1" x14ac:dyDescent="0.2">
      <c r="A170" s="62">
        <v>322</v>
      </c>
      <c r="B170" s="63" t="s">
        <v>390</v>
      </c>
      <c r="C170" s="267" t="s">
        <v>391</v>
      </c>
      <c r="D170" s="59">
        <f t="shared" ref="D170:E170" si="34">SUM(D171:D177)</f>
        <v>16290.730000000001</v>
      </c>
      <c r="E170" s="59">
        <f t="shared" si="34"/>
        <v>16251.439999999999</v>
      </c>
      <c r="F170" s="44">
        <f t="shared" si="26"/>
        <v>99.758819893276709</v>
      </c>
    </row>
    <row r="171" spans="1:6" ht="12.75" customHeight="1" x14ac:dyDescent="0.2">
      <c r="A171" s="62">
        <v>3221</v>
      </c>
      <c r="B171" s="63" t="s">
        <v>392</v>
      </c>
      <c r="C171" s="267" t="s">
        <v>393</v>
      </c>
      <c r="D171" s="193">
        <v>654.94000000000005</v>
      </c>
      <c r="E171" s="193">
        <v>1974.82</v>
      </c>
      <c r="F171" s="44">
        <f t="shared" si="26"/>
        <v>301.52685742205392</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15468.25</v>
      </c>
      <c r="E173" s="193">
        <v>14165.4</v>
      </c>
      <c r="F173" s="44">
        <f t="shared" si="26"/>
        <v>91.577263103453845</v>
      </c>
    </row>
    <row r="174" spans="1:6" ht="12.75" customHeight="1" x14ac:dyDescent="0.2">
      <c r="A174" s="62">
        <v>3224</v>
      </c>
      <c r="B174" s="64" t="s">
        <v>398</v>
      </c>
      <c r="C174" s="267" t="s">
        <v>399</v>
      </c>
      <c r="D174" s="193">
        <v>0</v>
      </c>
      <c r="E174" s="193">
        <v>111.22</v>
      </c>
      <c r="F174" s="44" t="str">
        <f t="shared" si="26"/>
        <v>-</v>
      </c>
    </row>
    <row r="175" spans="1:6" ht="12.75" customHeight="1" x14ac:dyDescent="0.2">
      <c r="A175" s="62">
        <v>3225</v>
      </c>
      <c r="B175" s="64" t="s">
        <v>400</v>
      </c>
      <c r="C175" s="267" t="s">
        <v>401</v>
      </c>
      <c r="D175" s="193">
        <v>0</v>
      </c>
      <c r="E175" s="193"/>
      <c r="F175" s="44" t="str">
        <f t="shared" si="26"/>
        <v>-</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167.54</v>
      </c>
      <c r="E177" s="193"/>
      <c r="F177" s="44">
        <f t="shared" si="26"/>
        <v>0</v>
      </c>
    </row>
    <row r="178" spans="1:6" ht="12.75" customHeight="1" x14ac:dyDescent="0.2">
      <c r="A178" s="62">
        <v>323</v>
      </c>
      <c r="B178" s="64" t="s">
        <v>406</v>
      </c>
      <c r="C178" s="267" t="s">
        <v>407</v>
      </c>
      <c r="D178" s="59">
        <f t="shared" ref="D178:E178" si="35">SUM(D179:D187)</f>
        <v>64392.99</v>
      </c>
      <c r="E178" s="59">
        <f t="shared" si="35"/>
        <v>94788.3</v>
      </c>
      <c r="F178" s="44">
        <f t="shared" si="26"/>
        <v>147.20282440681819</v>
      </c>
    </row>
    <row r="179" spans="1:6" ht="12.75" customHeight="1" x14ac:dyDescent="0.2">
      <c r="A179" s="62">
        <v>3231</v>
      </c>
      <c r="B179" s="64" t="s">
        <v>408</v>
      </c>
      <c r="C179" s="267" t="s">
        <v>409</v>
      </c>
      <c r="D179" s="193">
        <v>1054.05</v>
      </c>
      <c r="E179" s="193">
        <v>884.7</v>
      </c>
      <c r="F179" s="44">
        <f t="shared" si="26"/>
        <v>83.933399743845172</v>
      </c>
    </row>
    <row r="180" spans="1:6" ht="12.75" customHeight="1" x14ac:dyDescent="0.2">
      <c r="A180" s="62">
        <v>3232</v>
      </c>
      <c r="B180" s="64" t="s">
        <v>410</v>
      </c>
      <c r="C180" s="267" t="s">
        <v>411</v>
      </c>
      <c r="D180" s="193">
        <v>1574.16</v>
      </c>
      <c r="E180" s="193">
        <v>44798.76</v>
      </c>
      <c r="F180" s="44">
        <f t="shared" si="26"/>
        <v>2845.88351882909</v>
      </c>
    </row>
    <row r="181" spans="1:6" ht="12.75" customHeight="1" x14ac:dyDescent="0.2">
      <c r="A181" s="62">
        <v>3233</v>
      </c>
      <c r="B181" s="64" t="s">
        <v>412</v>
      </c>
      <c r="C181" s="267" t="s">
        <v>413</v>
      </c>
      <c r="D181" s="193">
        <v>2388.4299999999998</v>
      </c>
      <c r="E181" s="193">
        <v>385.43</v>
      </c>
      <c r="F181" s="44">
        <f t="shared" si="26"/>
        <v>16.137378947676929</v>
      </c>
    </row>
    <row r="182" spans="1:6" ht="12.75" customHeight="1" x14ac:dyDescent="0.2">
      <c r="A182" s="62">
        <v>3234</v>
      </c>
      <c r="B182" s="64" t="s">
        <v>414</v>
      </c>
      <c r="C182" s="267" t="s">
        <v>415</v>
      </c>
      <c r="D182" s="193">
        <v>705.08</v>
      </c>
      <c r="E182" s="193"/>
      <c r="F182" s="44">
        <f t="shared" si="26"/>
        <v>0</v>
      </c>
    </row>
    <row r="183" spans="1:6" ht="12.75" customHeight="1" x14ac:dyDescent="0.2">
      <c r="A183" s="62">
        <v>3235</v>
      </c>
      <c r="B183" s="63" t="s">
        <v>416</v>
      </c>
      <c r="C183" s="267" t="s">
        <v>417</v>
      </c>
      <c r="D183" s="193">
        <v>347.06</v>
      </c>
      <c r="E183" s="193">
        <v>226.3</v>
      </c>
      <c r="F183" s="44">
        <f t="shared" si="26"/>
        <v>65.2048637123264</v>
      </c>
    </row>
    <row r="184" spans="1:6" ht="12.75" customHeight="1" x14ac:dyDescent="0.2">
      <c r="A184" s="62">
        <v>3236</v>
      </c>
      <c r="B184" s="63" t="s">
        <v>418</v>
      </c>
      <c r="C184" s="267" t="s">
        <v>419</v>
      </c>
      <c r="D184" s="193">
        <v>267</v>
      </c>
      <c r="E184" s="193">
        <v>2814.38</v>
      </c>
      <c r="F184" s="44">
        <f t="shared" si="26"/>
        <v>1054.0749063670412</v>
      </c>
    </row>
    <row r="185" spans="1:6" ht="12.75" customHeight="1" x14ac:dyDescent="0.2">
      <c r="A185" s="62">
        <v>3237</v>
      </c>
      <c r="B185" s="63" t="s">
        <v>420</v>
      </c>
      <c r="C185" s="267" t="s">
        <v>421</v>
      </c>
      <c r="D185" s="193">
        <v>15366.81</v>
      </c>
      <c r="E185" s="193">
        <v>21336.04</v>
      </c>
      <c r="F185" s="44">
        <f t="shared" si="26"/>
        <v>138.84495220543499</v>
      </c>
    </row>
    <row r="186" spans="1:6" ht="12.75" customHeight="1" x14ac:dyDescent="0.2">
      <c r="A186" s="62">
        <v>3238</v>
      </c>
      <c r="B186" s="63" t="s">
        <v>422</v>
      </c>
      <c r="C186" s="267" t="s">
        <v>423</v>
      </c>
      <c r="D186" s="193">
        <v>7146.59</v>
      </c>
      <c r="E186" s="193">
        <v>3050.19</v>
      </c>
      <c r="F186" s="44">
        <f t="shared" si="26"/>
        <v>42.680355246348256</v>
      </c>
    </row>
    <row r="187" spans="1:6" ht="12.75" customHeight="1" x14ac:dyDescent="0.2">
      <c r="A187" s="62">
        <v>3239</v>
      </c>
      <c r="B187" s="63" t="s">
        <v>424</v>
      </c>
      <c r="C187" s="267" t="s">
        <v>425</v>
      </c>
      <c r="D187" s="193">
        <v>35543.81</v>
      </c>
      <c r="E187" s="193">
        <v>21292.5</v>
      </c>
      <c r="F187" s="44">
        <f t="shared" si="26"/>
        <v>59.904945474331541</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9144.619999999999</v>
      </c>
      <c r="E194" s="59">
        <f t="shared" si="36"/>
        <v>3553.6400000000003</v>
      </c>
      <c r="F194" s="44">
        <f t="shared" si="26"/>
        <v>38.860444720502336</v>
      </c>
    </row>
    <row r="195" spans="1:6" ht="12.75" customHeight="1" x14ac:dyDescent="0.2">
      <c r="A195" s="62">
        <v>3291</v>
      </c>
      <c r="B195" s="182" t="s">
        <v>440</v>
      </c>
      <c r="C195" s="267" t="s">
        <v>441</v>
      </c>
      <c r="D195" s="193">
        <v>1397.22</v>
      </c>
      <c r="E195" s="193">
        <v>1218.8399999999999</v>
      </c>
      <c r="F195" s="44">
        <f t="shared" si="26"/>
        <v>87.233220251642535</v>
      </c>
    </row>
    <row r="196" spans="1:6" ht="12.75" customHeight="1" x14ac:dyDescent="0.2">
      <c r="A196" s="62">
        <v>3292</v>
      </c>
      <c r="B196" s="63" t="s">
        <v>442</v>
      </c>
      <c r="C196" s="267" t="s">
        <v>443</v>
      </c>
      <c r="D196" s="193">
        <v>490</v>
      </c>
      <c r="E196" s="193">
        <v>490</v>
      </c>
      <c r="F196" s="44">
        <f t="shared" si="26"/>
        <v>100</v>
      </c>
    </row>
    <row r="197" spans="1:6" ht="12.75" customHeight="1" x14ac:dyDescent="0.2">
      <c r="A197" s="62">
        <v>3293</v>
      </c>
      <c r="B197" s="63" t="s">
        <v>444</v>
      </c>
      <c r="C197" s="267" t="s">
        <v>445</v>
      </c>
      <c r="D197" s="193">
        <v>2988.19</v>
      </c>
      <c r="E197" s="193">
        <v>841</v>
      </c>
      <c r="F197" s="44">
        <f t="shared" si="26"/>
        <v>28.14412738145834</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576.21</v>
      </c>
      <c r="E199" s="193">
        <v>243.73</v>
      </c>
      <c r="F199" s="44">
        <f t="shared" si="26"/>
        <v>42.298814668263304</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3693</v>
      </c>
      <c r="E201" s="193">
        <v>760.07</v>
      </c>
      <c r="F201" s="44">
        <f t="shared" si="26"/>
        <v>20.581370159761715</v>
      </c>
    </row>
    <row r="202" spans="1:6" ht="12.75" customHeight="1" x14ac:dyDescent="0.2">
      <c r="A202" s="62">
        <v>34</v>
      </c>
      <c r="B202" s="182" t="s">
        <v>454</v>
      </c>
      <c r="C202" s="267" t="s">
        <v>455</v>
      </c>
      <c r="D202" s="59">
        <f t="shared" ref="D202:E202" si="37">D203+D208+D216</f>
        <v>1072.81</v>
      </c>
      <c r="E202" s="59">
        <f t="shared" si="37"/>
        <v>4462.7199999999993</v>
      </c>
      <c r="F202" s="44">
        <f t="shared" si="26"/>
        <v>415.98419104967326</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1072.81</v>
      </c>
      <c r="E216" s="59">
        <f t="shared" si="40"/>
        <v>4462.7199999999993</v>
      </c>
      <c r="F216" s="44">
        <f t="shared" si="26"/>
        <v>415.98419104967326</v>
      </c>
    </row>
    <row r="217" spans="1:6" ht="12.75" customHeight="1" x14ac:dyDescent="0.2">
      <c r="A217" s="62">
        <v>3431</v>
      </c>
      <c r="B217" s="181" t="s">
        <v>484</v>
      </c>
      <c r="C217" s="267" t="s">
        <v>485</v>
      </c>
      <c r="D217" s="193">
        <v>295.92</v>
      </c>
      <c r="E217" s="193">
        <v>464.98</v>
      </c>
      <c r="F217" s="44">
        <f t="shared" si="26"/>
        <v>157.13030548796971</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776.89</v>
      </c>
      <c r="E220" s="193">
        <v>3997.74</v>
      </c>
      <c r="F220" s="44">
        <f t="shared" si="26"/>
        <v>514.58250202731404</v>
      </c>
    </row>
    <row r="221" spans="1:6" ht="12.75" customHeight="1" x14ac:dyDescent="0.2">
      <c r="A221" s="62">
        <v>35</v>
      </c>
      <c r="B221" s="64" t="s">
        <v>492</v>
      </c>
      <c r="C221" s="267" t="s">
        <v>493</v>
      </c>
      <c r="D221" s="59">
        <f t="shared" ref="D221:E221" si="41">D222+D225+D229</f>
        <v>53559.96</v>
      </c>
      <c r="E221" s="59">
        <f t="shared" si="41"/>
        <v>2344.25</v>
      </c>
      <c r="F221" s="44">
        <f t="shared" si="26"/>
        <v>4.3768703337343791</v>
      </c>
    </row>
    <row r="222" spans="1:6" ht="24" x14ac:dyDescent="0.2">
      <c r="A222" s="62">
        <v>351</v>
      </c>
      <c r="B222" s="64" t="s">
        <v>494</v>
      </c>
      <c r="C222" s="267" t="s">
        <v>495</v>
      </c>
      <c r="D222" s="59">
        <f t="shared" ref="D222:E222" si="42">SUM(D223:D224)</f>
        <v>50000</v>
      </c>
      <c r="E222" s="59">
        <f t="shared" si="42"/>
        <v>0</v>
      </c>
      <c r="F222" s="44">
        <f t="shared" si="26"/>
        <v>0</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50000</v>
      </c>
      <c r="E224" s="193"/>
      <c r="F224" s="44">
        <f t="shared" si="26"/>
        <v>0</v>
      </c>
    </row>
    <row r="225" spans="1:6" ht="36" x14ac:dyDescent="0.2">
      <c r="A225" s="62">
        <v>352</v>
      </c>
      <c r="B225" s="64" t="s">
        <v>500</v>
      </c>
      <c r="C225" s="267" t="s">
        <v>501</v>
      </c>
      <c r="D225" s="59">
        <f t="shared" ref="D225:E225" si="43">SUM(D226:D228)</f>
        <v>3559.96</v>
      </c>
      <c r="E225" s="59">
        <f t="shared" si="43"/>
        <v>2344.25</v>
      </c>
      <c r="F225" s="44">
        <f t="shared" si="26"/>
        <v>65.850458993921279</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2559.96</v>
      </c>
      <c r="E227" s="193">
        <v>2344.25</v>
      </c>
      <c r="F227" s="44">
        <f t="shared" si="26"/>
        <v>91.573696464007242</v>
      </c>
    </row>
    <row r="228" spans="1:6" ht="12.75" customHeight="1" x14ac:dyDescent="0.2">
      <c r="A228" s="62">
        <v>3523</v>
      </c>
      <c r="B228" s="63" t="s">
        <v>506</v>
      </c>
      <c r="C228" s="267" t="s">
        <v>507</v>
      </c>
      <c r="D228" s="193">
        <v>1000</v>
      </c>
      <c r="E228" s="193"/>
      <c r="F228" s="44">
        <f t="shared" si="26"/>
        <v>0</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38930.149999999994</v>
      </c>
      <c r="E230" s="59">
        <f>E231+E234+E237+E242+E246+E250+E254+E257</f>
        <v>52063.839999999997</v>
      </c>
      <c r="F230" s="44">
        <f t="shared" ref="F230:F245" si="44">IF(D230&lt;&gt;0,IF(E230/D230&gt;=100,"&gt;&gt;100",E230/D230*100),"-")</f>
        <v>133.73655123342706</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38930.149999999994</v>
      </c>
      <c r="E250" s="59">
        <f t="shared" si="50"/>
        <v>52063.839999999997</v>
      </c>
      <c r="F250" s="44">
        <f t="shared" ref="F250:F253" si="51">IF(D250&lt;&gt;0,IF(E250/D250&gt;=100,"&gt;&gt;100",E250/D250*100),"-")</f>
        <v>133.73655123342706</v>
      </c>
    </row>
    <row r="251" spans="1:6" ht="24" x14ac:dyDescent="0.2">
      <c r="A251" s="62">
        <v>3672</v>
      </c>
      <c r="B251" s="63" t="s">
        <v>549</v>
      </c>
      <c r="C251" s="267" t="s">
        <v>550</v>
      </c>
      <c r="D251" s="193">
        <v>38771.019999999997</v>
      </c>
      <c r="E251" s="193">
        <v>52063.839999999997</v>
      </c>
      <c r="F251" s="44">
        <f t="shared" si="51"/>
        <v>134.28545341340001</v>
      </c>
    </row>
    <row r="252" spans="1:6" ht="24" x14ac:dyDescent="0.2">
      <c r="A252" s="62">
        <v>3673</v>
      </c>
      <c r="B252" s="63" t="s">
        <v>551</v>
      </c>
      <c r="C252" s="267" t="s">
        <v>552</v>
      </c>
      <c r="D252" s="193">
        <v>159.13</v>
      </c>
      <c r="E252" s="193"/>
      <c r="F252" s="44">
        <f t="shared" si="51"/>
        <v>0</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9119.51</v>
      </c>
      <c r="E262" s="59">
        <f t="shared" si="55"/>
        <v>14019.99</v>
      </c>
      <c r="F262" s="44">
        <f t="shared" ref="F262:F268" si="56">IF(D262&lt;&gt;0,IF(E262/D262&gt;=100,"&gt;&gt;100",E262/D262*100),"-")</f>
        <v>153.73622047675806</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9119.51</v>
      </c>
      <c r="E269" s="59">
        <f t="shared" si="58"/>
        <v>14019.99</v>
      </c>
      <c r="F269" s="44">
        <f t="shared" ref="F269:F272" si="59">IF(D269&lt;&gt;0,IF(E269/D269&gt;=100,"&gt;&gt;100",E269/D269*100),"-")</f>
        <v>153.73622047675806</v>
      </c>
    </row>
    <row r="270" spans="1:6" ht="12.75" customHeight="1" x14ac:dyDescent="0.2">
      <c r="A270" s="62">
        <v>3721</v>
      </c>
      <c r="B270" s="64" t="s">
        <v>581</v>
      </c>
      <c r="C270" s="267" t="s">
        <v>582</v>
      </c>
      <c r="D270" s="193">
        <v>8004.65</v>
      </c>
      <c r="E270" s="193">
        <v>12719.32</v>
      </c>
      <c r="F270" s="44">
        <f t="shared" si="59"/>
        <v>158.89913987494768</v>
      </c>
    </row>
    <row r="271" spans="1:6" ht="12.75" customHeight="1" x14ac:dyDescent="0.2">
      <c r="A271" s="62">
        <v>3722</v>
      </c>
      <c r="B271" s="64" t="s">
        <v>583</v>
      </c>
      <c r="C271" s="267" t="s">
        <v>584</v>
      </c>
      <c r="D271" s="193">
        <v>1114.8599999999999</v>
      </c>
      <c r="E271" s="193">
        <v>1300.67</v>
      </c>
      <c r="F271" s="44">
        <f t="shared" si="59"/>
        <v>116.66666666666667</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55636.92</v>
      </c>
      <c r="E273" s="59">
        <f t="shared" si="60"/>
        <v>56229.039999999994</v>
      </c>
      <c r="F273" s="44">
        <f t="shared" ref="F273:F277" si="61">IF(D273&lt;&gt;0,IF(E273/D273&gt;=100,"&gt;&gt;100",E273/D273*100),"-")</f>
        <v>101.06425733128287</v>
      </c>
    </row>
    <row r="274" spans="1:6" ht="12.75" customHeight="1" x14ac:dyDescent="0.2">
      <c r="A274" s="62">
        <v>381</v>
      </c>
      <c r="B274" s="63" t="s">
        <v>589</v>
      </c>
      <c r="C274" s="267" t="s">
        <v>590</v>
      </c>
      <c r="D274" s="59">
        <f t="shared" ref="D274:E274" si="62">SUM(D275:D277)</f>
        <v>23620.57</v>
      </c>
      <c r="E274" s="59">
        <f t="shared" si="62"/>
        <v>44231.199999999997</v>
      </c>
      <c r="F274" s="44">
        <f t="shared" si="61"/>
        <v>187.25712376966345</v>
      </c>
    </row>
    <row r="275" spans="1:6" ht="12.75" customHeight="1" x14ac:dyDescent="0.2">
      <c r="A275" s="62">
        <v>3811</v>
      </c>
      <c r="B275" s="63" t="s">
        <v>591</v>
      </c>
      <c r="C275" s="267" t="s">
        <v>592</v>
      </c>
      <c r="D275" s="193">
        <v>23620.57</v>
      </c>
      <c r="E275" s="193">
        <v>44231.199999999997</v>
      </c>
      <c r="F275" s="44">
        <f t="shared" si="61"/>
        <v>187.25712376966345</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20000</v>
      </c>
      <c r="E283" s="59">
        <f t="shared" si="65"/>
        <v>0</v>
      </c>
      <c r="F283" s="44">
        <f t="shared" ref="F283:F294" si="66">IF(D283&lt;&gt;0,IF(E283/D283&gt;=100,"&gt;&gt;100",E283/D283*100),"-")</f>
        <v>0</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20000</v>
      </c>
      <c r="E288" s="193"/>
      <c r="F288" s="44">
        <f t="shared" si="66"/>
        <v>0</v>
      </c>
    </row>
    <row r="289" spans="1:6" ht="12.75" customHeight="1" x14ac:dyDescent="0.2">
      <c r="A289" s="62">
        <v>386</v>
      </c>
      <c r="B289" s="64" t="s">
        <v>618</v>
      </c>
      <c r="C289" s="267" t="s">
        <v>619</v>
      </c>
      <c r="D289" s="59">
        <f t="shared" ref="D289:E289" si="67">SUM(D290:D294)</f>
        <v>12016.35</v>
      </c>
      <c r="E289" s="59">
        <f t="shared" si="67"/>
        <v>11997.84</v>
      </c>
      <c r="F289" s="44">
        <f t="shared" si="66"/>
        <v>99.845959879663965</v>
      </c>
    </row>
    <row r="290" spans="1:6" ht="24" x14ac:dyDescent="0.2">
      <c r="A290" s="62">
        <v>3861</v>
      </c>
      <c r="B290" s="63" t="s">
        <v>620</v>
      </c>
      <c r="C290" s="267" t="s">
        <v>621</v>
      </c>
      <c r="D290" s="193">
        <v>12016.35</v>
      </c>
      <c r="E290" s="193"/>
      <c r="F290" s="44">
        <f t="shared" si="66"/>
        <v>0</v>
      </c>
    </row>
    <row r="291" spans="1:6" ht="24" x14ac:dyDescent="0.2">
      <c r="A291" s="62">
        <v>3862</v>
      </c>
      <c r="B291" s="64" t="s">
        <v>622</v>
      </c>
      <c r="C291" s="267" t="s">
        <v>623</v>
      </c>
      <c r="D291" s="193">
        <v>0</v>
      </c>
      <c r="E291" s="193">
        <v>11997.84</v>
      </c>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v>0</v>
      </c>
      <c r="F295" s="44" t="str">
        <f t="shared" ref="F295:F306" si="68">IF(D295&lt;&gt;0,IF(E295/D295&gt;=100,"&gt;&gt;100",E295/D295*100),"-")</f>
        <v>-</v>
      </c>
    </row>
    <row r="296" spans="1:6" ht="12.75" customHeight="1" x14ac:dyDescent="0.2">
      <c r="A296" s="62" t="s">
        <v>630</v>
      </c>
      <c r="B296" s="63" t="s">
        <v>633</v>
      </c>
      <c r="C296" s="267" t="s">
        <v>634</v>
      </c>
      <c r="D296" s="193">
        <v>0</v>
      </c>
      <c r="E296" s="193">
        <v>0</v>
      </c>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283899.38999999996</v>
      </c>
      <c r="E299" s="59">
        <f>E152-E297+E298</f>
        <v>306291.57</v>
      </c>
      <c r="F299" s="44">
        <f t="shared" si="68"/>
        <v>107.88736460476369</v>
      </c>
    </row>
    <row r="300" spans="1:6" ht="12.75" customHeight="1" x14ac:dyDescent="0.2">
      <c r="A300" s="62" t="s">
        <v>630</v>
      </c>
      <c r="B300" s="63" t="s">
        <v>641</v>
      </c>
      <c r="C300" s="267" t="s">
        <v>642</v>
      </c>
      <c r="D300" s="59">
        <f>IF(D6&gt;=D299,D6-D299,0)</f>
        <v>26034.75</v>
      </c>
      <c r="E300" s="59">
        <f>IF(E6&gt;=E299,E6-E299,0)</f>
        <v>109014.32</v>
      </c>
      <c r="F300" s="44">
        <f t="shared" si="68"/>
        <v>418.72620247937851</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4563975.84</v>
      </c>
      <c r="E302" s="193">
        <v>5231768.82</v>
      </c>
      <c r="F302" s="44">
        <f t="shared" si="68"/>
        <v>114.63182548310773</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727735.24</v>
      </c>
      <c r="E304" s="193">
        <v>272442.02</v>
      </c>
      <c r="F304" s="44">
        <f t="shared" si="68"/>
        <v>37.436969522047612</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5000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5000</v>
      </c>
      <c r="F309" s="44" t="str">
        <f t="shared" si="72"/>
        <v>-</v>
      </c>
    </row>
    <row r="310" spans="1:6" ht="24" x14ac:dyDescent="0.2">
      <c r="A310" s="62">
        <v>711</v>
      </c>
      <c r="B310" s="63" t="s">
        <v>660</v>
      </c>
      <c r="C310" s="267" t="s">
        <v>661</v>
      </c>
      <c r="D310" s="59">
        <f t="shared" ref="D310:E310" si="74">SUM(D311:D313)</f>
        <v>0</v>
      </c>
      <c r="E310" s="59">
        <f t="shared" si="74"/>
        <v>5000</v>
      </c>
      <c r="F310" s="44" t="str">
        <f t="shared" si="72"/>
        <v>-</v>
      </c>
    </row>
    <row r="311" spans="1:6" ht="12.75" customHeight="1" x14ac:dyDescent="0.2">
      <c r="A311" s="62">
        <v>7111</v>
      </c>
      <c r="B311" s="63" t="s">
        <v>662</v>
      </c>
      <c r="C311" s="267" t="s">
        <v>663</v>
      </c>
      <c r="D311" s="193">
        <v>0</v>
      </c>
      <c r="E311" s="193">
        <v>5000</v>
      </c>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1243.0999999999999</v>
      </c>
      <c r="E360" s="59">
        <f t="shared" si="86"/>
        <v>2339.1000000000004</v>
      </c>
      <c r="F360" s="44">
        <f t="shared" si="72"/>
        <v>188.16668007400855</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1243.0999999999999</v>
      </c>
      <c r="E373" s="59">
        <f t="shared" si="90"/>
        <v>2339.1000000000004</v>
      </c>
      <c r="F373" s="44">
        <f t="shared" si="72"/>
        <v>188.16668007400855</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1243.0999999999999</v>
      </c>
      <c r="E379" s="59">
        <f t="shared" si="92"/>
        <v>2339.1000000000004</v>
      </c>
      <c r="F379" s="44">
        <f t="shared" si="72"/>
        <v>188.16668007400855</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268.10000000000002</v>
      </c>
      <c r="E381" s="193">
        <v>761.19</v>
      </c>
      <c r="F381" s="44">
        <f t="shared" si="72"/>
        <v>283.92017903767248</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975</v>
      </c>
      <c r="E386" s="193">
        <v>1577.91</v>
      </c>
      <c r="F386" s="44">
        <f t="shared" si="72"/>
        <v>161.83692307692309</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2660.8999999999996</v>
      </c>
      <c r="F417" s="44" t="str">
        <f t="shared" si="72"/>
        <v>-</v>
      </c>
    </row>
    <row r="418" spans="1:6" ht="12.75" customHeight="1" x14ac:dyDescent="0.2">
      <c r="A418" s="62" t="s">
        <v>630</v>
      </c>
      <c r="B418" s="63" t="s">
        <v>843</v>
      </c>
      <c r="C418" s="267" t="s">
        <v>844</v>
      </c>
      <c r="D418" s="59">
        <f t="shared" ref="D418:E418" si="102">IF(D360&gt;=D308,D360-D308,0)</f>
        <v>1243.0999999999999</v>
      </c>
      <c r="E418" s="59">
        <f t="shared" si="102"/>
        <v>0</v>
      </c>
      <c r="F418" s="44">
        <f t="shared" si="72"/>
        <v>0</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4803413.9800000004</v>
      </c>
      <c r="E420" s="193">
        <v>5385778.5899999999</v>
      </c>
      <c r="F420" s="44">
        <f t="shared" si="72"/>
        <v>112.12397291644638</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309934.13999999996</v>
      </c>
      <c r="E422" s="59">
        <f>E6+E308</f>
        <v>420305.89</v>
      </c>
      <c r="F422" s="44">
        <f t="shared" si="72"/>
        <v>135.61135601260321</v>
      </c>
    </row>
    <row r="423" spans="1:6" ht="12.75" customHeight="1" x14ac:dyDescent="0.2">
      <c r="A423" s="62" t="s">
        <v>630</v>
      </c>
      <c r="B423" s="63" t="s">
        <v>853</v>
      </c>
      <c r="C423" s="267" t="s">
        <v>854</v>
      </c>
      <c r="D423" s="59">
        <f t="shared" ref="D423:E423" si="103">D299+D360</f>
        <v>285142.48999999993</v>
      </c>
      <c r="E423" s="59">
        <f t="shared" si="103"/>
        <v>308630.67</v>
      </c>
      <c r="F423" s="44">
        <f t="shared" si="72"/>
        <v>108.23734828155567</v>
      </c>
    </row>
    <row r="424" spans="1:6" ht="12.75" customHeight="1" x14ac:dyDescent="0.2">
      <c r="A424" s="62" t="s">
        <v>630</v>
      </c>
      <c r="B424" s="63" t="s">
        <v>855</v>
      </c>
      <c r="C424" s="267" t="s">
        <v>856</v>
      </c>
      <c r="D424" s="59">
        <f t="shared" ref="D424:E424" si="104">IF(D422&gt;=D423,D422-D423,0)</f>
        <v>24791.650000000023</v>
      </c>
      <c r="E424" s="59">
        <f t="shared" si="104"/>
        <v>111675.22000000003</v>
      </c>
      <c r="F424" s="44">
        <f t="shared" si="72"/>
        <v>450.45497173443448</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239438.1400000006</v>
      </c>
      <c r="E427" s="59">
        <f t="shared" si="107"/>
        <v>154009.76999999955</v>
      </c>
      <c r="F427" s="44">
        <f t="shared" si="72"/>
        <v>64.32131906804787</v>
      </c>
    </row>
    <row r="428" spans="1:6" ht="24" x14ac:dyDescent="0.2">
      <c r="A428" s="269" t="s">
        <v>864</v>
      </c>
      <c r="B428" s="263" t="s">
        <v>865</v>
      </c>
      <c r="C428" s="270" t="s">
        <v>866</v>
      </c>
      <c r="D428" s="80">
        <f t="shared" ref="D428:E428" si="108">D304+D421</f>
        <v>727735.24</v>
      </c>
      <c r="E428" s="80">
        <f t="shared" si="108"/>
        <v>272442.02</v>
      </c>
      <c r="F428" s="60">
        <f t="shared" si="72"/>
        <v>37.436969522047612</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77876.44</v>
      </c>
      <c r="E642" s="193">
        <v>77867.44</v>
      </c>
      <c r="F642" s="44">
        <f t="shared" si="109"/>
        <v>99.988443231354694</v>
      </c>
    </row>
    <row r="643" spans="1:6" ht="12.75" customHeight="1" x14ac:dyDescent="0.2">
      <c r="A643" s="62" t="s">
        <v>630</v>
      </c>
      <c r="B643" s="63" t="s">
        <v>1284</v>
      </c>
      <c r="C643" s="267" t="s">
        <v>1285</v>
      </c>
      <c r="D643" s="59">
        <f>D422+D430</f>
        <v>309934.13999999996</v>
      </c>
      <c r="E643" s="59">
        <f>E422+E430</f>
        <v>420305.89</v>
      </c>
      <c r="F643" s="44">
        <f t="shared" si="109"/>
        <v>135.61135601260321</v>
      </c>
    </row>
    <row r="644" spans="1:6" ht="12.75" customHeight="1" x14ac:dyDescent="0.2">
      <c r="A644" s="62" t="s">
        <v>630</v>
      </c>
      <c r="B644" s="63" t="s">
        <v>1286</v>
      </c>
      <c r="C644" s="267" t="s">
        <v>1287</v>
      </c>
      <c r="D644" s="59">
        <f>D423+D535</f>
        <v>285142.48999999993</v>
      </c>
      <c r="E644" s="59">
        <f>E423+E535</f>
        <v>308630.67</v>
      </c>
      <c r="F644" s="44">
        <f t="shared" si="109"/>
        <v>108.23734828155567</v>
      </c>
    </row>
    <row r="645" spans="1:6" ht="12.75" customHeight="1" x14ac:dyDescent="0.2">
      <c r="A645" s="62" t="s">
        <v>630</v>
      </c>
      <c r="B645" s="63" t="s">
        <v>1288</v>
      </c>
      <c r="C645" s="267" t="s">
        <v>1289</v>
      </c>
      <c r="D645" s="59">
        <f t="shared" ref="D645:E645" si="163">IF(D643&gt;=D644,D643-D644,0)</f>
        <v>24791.650000000023</v>
      </c>
      <c r="E645" s="59">
        <f t="shared" si="163"/>
        <v>111675.22000000003</v>
      </c>
      <c r="F645" s="44">
        <f t="shared" si="109"/>
        <v>450.45497173443448</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317314.5800000006</v>
      </c>
      <c r="E648" s="59">
        <f>IF(E427-E426+E642-E641&gt;=0,E427-E426+E642-E641,0)</f>
        <v>231877.20999999956</v>
      </c>
      <c r="F648" s="44">
        <f t="shared" si="109"/>
        <v>73.074867848807685</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292522.93000000058</v>
      </c>
      <c r="E650" s="59">
        <f t="shared" si="166"/>
        <v>120201.98999999953</v>
      </c>
      <c r="F650" s="44">
        <f t="shared" si="109"/>
        <v>41.09147614513477</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60615.199999999997</v>
      </c>
      <c r="E653" s="193">
        <v>94156.97</v>
      </c>
      <c r="F653" s="44">
        <f t="shared" ref="F653:F740" si="167">IF(D653&lt;&gt;0,IF(E653/D653&gt;=100,"&gt;&gt;100",E653/D653*100),"-")</f>
        <v>155.33557589515502</v>
      </c>
    </row>
    <row r="654" spans="1:6" ht="12.75" customHeight="1" x14ac:dyDescent="0.2">
      <c r="A654" s="62" t="s">
        <v>1305</v>
      </c>
      <c r="B654" s="63" t="s">
        <v>1306</v>
      </c>
      <c r="C654" s="267" t="s">
        <v>1305</v>
      </c>
      <c r="D654" s="193">
        <v>316192.71000000002</v>
      </c>
      <c r="E654" s="193">
        <v>432497.99</v>
      </c>
      <c r="F654" s="44">
        <f t="shared" si="167"/>
        <v>136.7830365222525</v>
      </c>
    </row>
    <row r="655" spans="1:6" ht="12.75" customHeight="1" x14ac:dyDescent="0.2">
      <c r="A655" s="62" t="s">
        <v>1307</v>
      </c>
      <c r="B655" s="63" t="s">
        <v>1308</v>
      </c>
      <c r="C655" s="267" t="s">
        <v>1307</v>
      </c>
      <c r="D655" s="193">
        <v>332026.42</v>
      </c>
      <c r="E655" s="193">
        <v>446458.58</v>
      </c>
      <c r="F655" s="44">
        <f t="shared" si="167"/>
        <v>134.46477542359432</v>
      </c>
    </row>
    <row r="656" spans="1:6" ht="24" x14ac:dyDescent="0.2">
      <c r="A656" s="62">
        <v>11</v>
      </c>
      <c r="B656" s="63" t="s">
        <v>1309</v>
      </c>
      <c r="C656" s="267" t="s">
        <v>1310</v>
      </c>
      <c r="D656" s="59">
        <f t="shared" ref="D656:E656" si="168">+D653+D654-D655</f>
        <v>44781.490000000049</v>
      </c>
      <c r="E656" s="59">
        <f t="shared" si="168"/>
        <v>80196.379999999946</v>
      </c>
      <c r="F656" s="44">
        <f t="shared" si="167"/>
        <v>179.08376876249508</v>
      </c>
    </row>
    <row r="657" spans="1:6" ht="24" x14ac:dyDescent="0.2">
      <c r="A657" s="62" t="s">
        <v>630</v>
      </c>
      <c r="B657" s="63" t="s">
        <v>1311</v>
      </c>
      <c r="C657" s="267" t="s">
        <v>1312</v>
      </c>
      <c r="D657" s="273">
        <v>7</v>
      </c>
      <c r="E657" s="273">
        <v>7</v>
      </c>
      <c r="F657" s="44">
        <f t="shared" si="167"/>
        <v>100</v>
      </c>
    </row>
    <row r="658" spans="1:6" ht="24" x14ac:dyDescent="0.2">
      <c r="A658" s="62" t="s">
        <v>630</v>
      </c>
      <c r="B658" s="63" t="s">
        <v>1313</v>
      </c>
      <c r="C658" s="267" t="s">
        <v>1314</v>
      </c>
      <c r="D658" s="273">
        <v>0</v>
      </c>
      <c r="E658" s="273"/>
      <c r="F658" s="44" t="str">
        <f t="shared" si="167"/>
        <v>-</v>
      </c>
    </row>
    <row r="659" spans="1:6" ht="12.75" customHeight="1" x14ac:dyDescent="0.2">
      <c r="A659" s="62" t="s">
        <v>630</v>
      </c>
      <c r="B659" s="63" t="s">
        <v>1315</v>
      </c>
      <c r="C659" s="267" t="s">
        <v>1316</v>
      </c>
      <c r="D659" s="273">
        <v>5</v>
      </c>
      <c r="E659" s="273">
        <v>6</v>
      </c>
      <c r="F659" s="44">
        <f t="shared" si="167"/>
        <v>120</v>
      </c>
    </row>
    <row r="660" spans="1:6" ht="12.75" customHeight="1" x14ac:dyDescent="0.2">
      <c r="A660" s="62" t="s">
        <v>630</v>
      </c>
      <c r="B660" s="63" t="s">
        <v>1317</v>
      </c>
      <c r="C660" s="267" t="s">
        <v>1318</v>
      </c>
      <c r="D660" s="273">
        <v>0</v>
      </c>
      <c r="E660" s="273"/>
      <c r="F660" s="44" t="str">
        <f t="shared" si="167"/>
        <v>-</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45321.09</v>
      </c>
      <c r="E669" s="193">
        <v>7200</v>
      </c>
      <c r="F669" s="44">
        <f t="shared" si="167"/>
        <v>15.886643503057849</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37969.15</v>
      </c>
      <c r="E673" s="193"/>
      <c r="F673" s="44">
        <f t="shared" si="167"/>
        <v>0</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v>32223.26</v>
      </c>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424.24</v>
      </c>
      <c r="E734" s="191">
        <v>507.6</v>
      </c>
      <c r="F734" s="70">
        <f t="shared" si="167"/>
        <v>119.64925513860078</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v>1240.47</v>
      </c>
      <c r="F737" s="44" t="str">
        <f t="shared" si="167"/>
        <v>-</v>
      </c>
    </row>
    <row r="738" spans="1:6" ht="12.75" customHeight="1" x14ac:dyDescent="0.2">
      <c r="A738" s="62" t="s">
        <v>1454</v>
      </c>
      <c r="B738" s="63" t="s">
        <v>1455</v>
      </c>
      <c r="C738" s="267" t="s">
        <v>1454</v>
      </c>
      <c r="D738" s="193">
        <v>3032.49</v>
      </c>
      <c r="E738" s="193">
        <v>1838.64</v>
      </c>
      <c r="F738" s="44">
        <f t="shared" si="167"/>
        <v>60.631362345795047</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1397.22</v>
      </c>
      <c r="E741" s="191">
        <v>1218.8399999999999</v>
      </c>
      <c r="F741" s="70">
        <f t="shared" ref="F741:F1006" si="169">IF(D741&lt;&gt;0,IF(E741/D741&gt;=100,"&gt;&gt;100",E741/D741*100),"-")</f>
        <v>87.233220251642535</v>
      </c>
    </row>
    <row r="742" spans="1:6" ht="12.75" customHeight="1" x14ac:dyDescent="0.2">
      <c r="A742" s="69" t="s">
        <v>1462</v>
      </c>
      <c r="B742" s="64" t="s">
        <v>1463</v>
      </c>
      <c r="C742" s="301" t="s">
        <v>1462</v>
      </c>
      <c r="D742" s="191">
        <v>490</v>
      </c>
      <c r="E742" s="191">
        <v>490</v>
      </c>
      <c r="F742" s="70">
        <f t="shared" si="169"/>
        <v>100</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1000</v>
      </c>
      <c r="E778" s="191"/>
      <c r="F778" s="70">
        <f t="shared" si="169"/>
        <v>0</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2794.17</v>
      </c>
      <c r="E843" s="193">
        <v>6400</v>
      </c>
      <c r="F843" s="44">
        <f t="shared" si="169"/>
        <v>229.04833993636751</v>
      </c>
    </row>
    <row r="844" spans="1:6" ht="12.75" customHeight="1" x14ac:dyDescent="0.2">
      <c r="A844" s="62" t="s">
        <v>1665</v>
      </c>
      <c r="B844" s="63" t="s">
        <v>1666</v>
      </c>
      <c r="C844" s="267" t="s">
        <v>1665</v>
      </c>
      <c r="D844" s="193">
        <v>1194.48</v>
      </c>
      <c r="E844" s="193">
        <v>1194.48</v>
      </c>
      <c r="F844" s="44">
        <f t="shared" si="169"/>
        <v>100</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4016</v>
      </c>
      <c r="E846" s="193">
        <v>5124.84</v>
      </c>
      <c r="F846" s="44">
        <f t="shared" si="169"/>
        <v>127.61055776892431</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1114.8599999999999</v>
      </c>
      <c r="E855" s="193">
        <v>1300.67</v>
      </c>
      <c r="F855" s="44">
        <f t="shared" si="169"/>
        <v>116.66666666666667</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12016.35</v>
      </c>
      <c r="E857" s="193"/>
      <c r="F857" s="44">
        <f t="shared" si="169"/>
        <v>0</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v>11997.84</v>
      </c>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F1" sqref="F1"/>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347682.58</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221390.41</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v>0</v>
      </c>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219051.31</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59997.43</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117174.3</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4462.72</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v>2344.25</v>
      </c>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v>0</v>
      </c>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14419.99</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11997.84</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8654.7800000000007</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2339.1</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v>0</v>
      </c>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v>0</v>
      </c>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v>0</v>
      </c>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v>0</v>
      </c>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v>0</v>
      </c>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0</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342522.31999999995</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v>0</v>
      </c>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282799.21999999997</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58879</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179001.99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4475.68</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v>1546.18</v>
      </c>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v>0</v>
      </c>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14419.99</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11997.84</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12478.54</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59723.1</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v>0</v>
      </c>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v>0</v>
      </c>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v>0</v>
      </c>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v>0</v>
      </c>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v>0</v>
      </c>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0</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226550.67000000004</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209597.33000000002</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v>0</v>
      </c>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v>0</v>
      </c>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v>0</v>
      </c>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v>0</v>
      </c>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202704.31000000003</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v>0</v>
      </c>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v>0</v>
      </c>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v>0</v>
      </c>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v>0</v>
      </c>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132881.91999999998</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v>39980.39</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v>14048.88</v>
      </c>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v>10112.540000000001</v>
      </c>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v>68740.11</v>
      </c>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7085.37</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v>74.92</v>
      </c>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v>7010.45</v>
      </c>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8285.26</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v>1331.26</v>
      </c>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v>2465.98</v>
      </c>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v>0</v>
      </c>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v>4488.0200000000004</v>
      </c>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v>0</v>
      </c>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v>0</v>
      </c>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v>0</v>
      </c>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v>0</v>
      </c>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1327.23</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v>1327.23</v>
      </c>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v>0</v>
      </c>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v>0</v>
      </c>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v>0</v>
      </c>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40739.550000000003</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v>0</v>
      </c>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v>0</v>
      </c>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v>23875.87</v>
      </c>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v>16863.68</v>
      </c>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12384.98</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v>578.54</v>
      </c>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v>2700</v>
      </c>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v>0</v>
      </c>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v>9106.44</v>
      </c>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6893.02</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v>0</v>
      </c>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v>0</v>
      </c>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v>0</v>
      </c>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v>6893.02</v>
      </c>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v>0</v>
      </c>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v>0</v>
      </c>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v>0</v>
      </c>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v>0</v>
      </c>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v>0</v>
      </c>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v>0</v>
      </c>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16953.34</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16953.34</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80"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11</v>
      </c>
      <c r="G3" s="95">
        <f>IF(RefStr!C12&lt;&gt;"",INT(VALUE(MID(RefStr!C12,1,4))),0)</f>
        <v>2025</v>
      </c>
      <c r="H3" s="99">
        <f>IF(RefStr!C12&lt;&gt;"",INT(VALUE(MID(RefStr!C12,6,2))),0)</f>
        <v>3</v>
      </c>
      <c r="I3" s="100">
        <f>RefStr!C10*1</f>
        <v>22</v>
      </c>
      <c r="J3" s="101" t="str">
        <f>RefStr!H7</f>
        <v>DA</v>
      </c>
      <c r="K3" s="99" t="str">
        <f>RefStr!H9</f>
        <v>NE</v>
      </c>
      <c r="L3" s="99" t="str">
        <f>RefStr!H10</f>
        <v>NE</v>
      </c>
      <c r="M3" s="99" t="str">
        <f>RefStr!H8</f>
        <v>NE</v>
      </c>
      <c r="N3" s="99" t="str">
        <f>RefStr!H11</f>
        <v>DA</v>
      </c>
      <c r="O3" s="102">
        <f>RefStr!C6</f>
        <v>26733</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11</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Provjera</v>
      </c>
      <c r="C229" s="90" t="s">
        <v>3429</v>
      </c>
      <c r="D229" s="94"/>
      <c r="E229" s="50">
        <f t="shared" si="17"/>
        <v>0</v>
      </c>
      <c r="F229" s="50">
        <f t="shared" ref="F229:F297" si="18">MAX(L229:O229)</f>
        <v>1</v>
      </c>
      <c r="G229" s="50"/>
      <c r="H229" s="50"/>
      <c r="I229" s="50"/>
      <c r="J229" s="50"/>
      <c r="K229" s="50"/>
      <c r="L229" s="50">
        <f>IF(AND('PR-RAS'!D24&gt;0,'PR-RAS'!D662=0,'PR-RAS'!D663=0),1,0)</f>
        <v>1</v>
      </c>
      <c r="M229" s="50">
        <f>IF(AND('PR-RAS'!E24&gt;0,'PR-RAS'!E662=0,'PR-RAS'!E663=0),1,0)</f>
        <v>1</v>
      </c>
      <c r="N229" s="50"/>
      <c r="O229" s="50"/>
      <c r="P229" s="50"/>
    </row>
    <row r="230" spans="1:16" ht="30" customHeight="1" x14ac:dyDescent="0.2">
      <c r="A230" s="104">
        <v>270</v>
      </c>
      <c r="B230" s="105" t="str">
        <f t="shared" si="16"/>
        <v>Provjera</v>
      </c>
      <c r="C230" s="90" t="s">
        <v>3430</v>
      </c>
      <c r="D230" s="94"/>
      <c r="E230" s="50">
        <f>MAX(G230:K230)</f>
        <v>0</v>
      </c>
      <c r="F230" s="50">
        <f>MAX(L230:O230)</f>
        <v>1</v>
      </c>
      <c r="G230" s="50"/>
      <c r="H230" s="50"/>
      <c r="I230" s="50"/>
      <c r="J230" s="50"/>
      <c r="K230" s="50"/>
      <c r="L230" s="50">
        <f>IF(AND('PR-RAS'!D27&gt;0,'PR-RAS'!D664=0),1,0)</f>
        <v>1</v>
      </c>
      <c r="M230" s="50">
        <f>IF(AND('PR-RAS'!E27&gt;0,'PR-RAS'!E664=0),1,0)</f>
        <v>1</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3432</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Provjera</v>
      </c>
      <c r="C233" s="90" t="s">
        <v>3433</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3436</v>
      </c>
      <c r="D236" s="94"/>
      <c r="E236" s="50">
        <f t="shared" si="17"/>
        <v>0</v>
      </c>
      <c r="F236" s="50">
        <f t="shared" si="18"/>
        <v>1</v>
      </c>
      <c r="G236" s="50"/>
      <c r="H236" s="50"/>
      <c r="I236" s="50"/>
      <c r="J236" s="50"/>
      <c r="K236" s="50"/>
      <c r="L236" s="50">
        <f>IF(AND('PR-RAS'!D117&gt;0,SUM('PR-RAS'!D723:'PR-RAS'!D726)=0),1,0)</f>
        <v>0</v>
      </c>
      <c r="M236" s="50">
        <f>IF(AND('PR-RAS'!E117&gt;0,SUM('PR-RAS'!E723:'PR-RAS'!E726)=0),1,0)</f>
        <v>1</v>
      </c>
      <c r="N236" s="50"/>
      <c r="O236" s="50"/>
      <c r="P236" s="50"/>
    </row>
    <row r="237" spans="1:16" ht="30" customHeight="1" x14ac:dyDescent="0.2">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3438</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3439</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3442</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3443</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Provjera</v>
      </c>
      <c r="C244" s="90" t="s">
        <v>3444</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3446</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
      <c r="A247" s="104">
        <v>189</v>
      </c>
      <c r="B247" s="105" t="str">
        <f t="shared" si="16"/>
        <v>Provjera</v>
      </c>
      <c r="C247" s="90" t="s">
        <v>3447</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3543</v>
      </c>
      <c r="B1" s="396"/>
      <c r="C1" s="396"/>
    </row>
    <row r="2" spans="1:16" ht="33" customHeight="1" x14ac:dyDescent="0.2">
      <c r="A2" s="397" t="s">
        <v>3544</v>
      </c>
      <c r="B2" s="398"/>
      <c r="C2" s="388"/>
      <c r="D2" s="4"/>
      <c r="E2" s="4"/>
      <c r="F2" s="4"/>
      <c r="G2" s="4"/>
      <c r="H2" s="4"/>
      <c r="I2" s="4"/>
      <c r="J2" s="4"/>
      <c r="K2" s="4"/>
      <c r="L2" s="4"/>
      <c r="M2" s="4"/>
      <c r="N2" s="4"/>
      <c r="O2" s="4"/>
      <c r="P2" s="4"/>
    </row>
    <row r="3" spans="1:16" ht="18.75" customHeight="1" x14ac:dyDescent="0.2">
      <c r="A3" s="232" t="s">
        <v>3545</v>
      </c>
      <c r="B3" s="399" t="s">
        <v>3546</v>
      </c>
      <c r="C3" s="388"/>
      <c r="D3" s="4"/>
      <c r="E3" s="4"/>
      <c r="F3" s="4"/>
      <c r="G3" s="4"/>
      <c r="H3" s="4"/>
      <c r="I3" s="4"/>
      <c r="J3" s="4"/>
      <c r="K3" s="4"/>
      <c r="L3" s="4"/>
      <c r="M3" s="4"/>
      <c r="N3" s="4"/>
      <c r="O3" s="4"/>
      <c r="P3" s="4"/>
    </row>
    <row r="4" spans="1:16" ht="37.5" hidden="1" customHeight="1" x14ac:dyDescent="0.2">
      <c r="A4" s="233" t="s">
        <v>3547</v>
      </c>
      <c r="B4" s="387" t="s">
        <v>3548</v>
      </c>
      <c r="C4" s="388"/>
      <c r="D4" s="4"/>
      <c r="E4" s="4"/>
      <c r="F4" s="4"/>
      <c r="G4" s="4"/>
      <c r="H4" s="4"/>
      <c r="I4" s="4"/>
      <c r="J4" s="4"/>
      <c r="K4" s="4"/>
      <c r="L4" s="4"/>
      <c r="M4" s="4"/>
      <c r="N4" s="4"/>
      <c r="O4" s="4"/>
      <c r="P4" s="4"/>
    </row>
    <row r="5" spans="1:16" ht="48" hidden="1" customHeight="1" x14ac:dyDescent="0.2">
      <c r="A5" s="233" t="s">
        <v>3547</v>
      </c>
      <c r="B5" s="387" t="s">
        <v>3549</v>
      </c>
      <c r="C5" s="388"/>
      <c r="D5" s="4"/>
      <c r="E5" s="4"/>
      <c r="F5" s="4"/>
      <c r="G5" s="4"/>
      <c r="H5" s="4"/>
      <c r="I5" s="4"/>
      <c r="J5" s="4"/>
      <c r="K5" s="4"/>
      <c r="L5" s="4"/>
      <c r="M5" s="4"/>
      <c r="N5" s="4"/>
      <c r="O5" s="4"/>
      <c r="P5" s="4"/>
    </row>
    <row r="6" spans="1:16" ht="59.25" hidden="1" customHeight="1" x14ac:dyDescent="0.2">
      <c r="A6" s="233" t="s">
        <v>3547</v>
      </c>
      <c r="B6" s="387" t="s">
        <v>3550</v>
      </c>
      <c r="C6" s="388"/>
      <c r="D6" s="4"/>
      <c r="E6" s="4"/>
      <c r="F6" s="4"/>
      <c r="G6" s="4"/>
      <c r="H6" s="4"/>
      <c r="I6" s="4"/>
      <c r="J6" s="4"/>
      <c r="K6" s="4"/>
      <c r="L6" s="4"/>
      <c r="M6" s="4"/>
      <c r="N6" s="4"/>
      <c r="O6" s="4"/>
      <c r="P6" s="4"/>
    </row>
    <row r="7" spans="1:16" ht="48" hidden="1" customHeight="1" x14ac:dyDescent="0.2">
      <c r="A7" s="233" t="s">
        <v>3551</v>
      </c>
      <c r="B7" s="387" t="s">
        <v>3552</v>
      </c>
      <c r="C7" s="388"/>
      <c r="D7" s="4"/>
      <c r="E7" s="4"/>
      <c r="F7" s="4"/>
      <c r="G7" s="4"/>
      <c r="H7" s="4"/>
      <c r="I7" s="4"/>
      <c r="J7" s="4"/>
      <c r="K7" s="4"/>
      <c r="L7" s="4"/>
      <c r="M7" s="4"/>
      <c r="N7" s="4"/>
      <c r="O7" s="4"/>
      <c r="P7" s="4"/>
    </row>
    <row r="8" spans="1:16" ht="41.25" hidden="1" customHeight="1" x14ac:dyDescent="0.2">
      <c r="A8" s="233" t="s">
        <v>3553</v>
      </c>
      <c r="B8" s="387" t="s">
        <v>3554</v>
      </c>
      <c r="C8" s="388"/>
      <c r="D8" s="4"/>
      <c r="E8" s="4"/>
      <c r="F8" s="4"/>
      <c r="G8" s="4"/>
      <c r="H8" s="4"/>
      <c r="I8" s="4"/>
      <c r="J8" s="4"/>
      <c r="K8" s="4"/>
      <c r="L8" s="4"/>
      <c r="M8" s="4"/>
      <c r="N8" s="4"/>
      <c r="O8" s="4"/>
      <c r="P8" s="4"/>
    </row>
    <row r="9" spans="1:16" ht="59.25" hidden="1" customHeight="1" x14ac:dyDescent="0.2">
      <c r="A9" s="233" t="s">
        <v>3555</v>
      </c>
      <c r="B9" s="387" t="s">
        <v>3556</v>
      </c>
      <c r="C9" s="388"/>
      <c r="D9" s="4"/>
      <c r="E9" s="4"/>
      <c r="F9" s="4"/>
      <c r="G9" s="4"/>
      <c r="H9" s="4"/>
      <c r="I9" s="4"/>
      <c r="J9" s="4"/>
      <c r="K9" s="4"/>
      <c r="L9" s="4"/>
      <c r="M9" s="4"/>
      <c r="N9" s="4"/>
      <c r="O9" s="4"/>
      <c r="P9" s="4"/>
    </row>
    <row r="10" spans="1:16" ht="61.5" hidden="1" customHeight="1" x14ac:dyDescent="0.2">
      <c r="A10" s="233" t="s">
        <v>3555</v>
      </c>
      <c r="B10" s="387" t="s">
        <v>3557</v>
      </c>
      <c r="C10" s="388"/>
      <c r="D10" s="4"/>
      <c r="E10" s="4"/>
      <c r="F10" s="4"/>
      <c r="G10" s="4"/>
      <c r="H10" s="4"/>
      <c r="I10" s="4"/>
      <c r="J10" s="4"/>
      <c r="K10" s="4"/>
      <c r="L10" s="4"/>
      <c r="M10" s="4"/>
      <c r="N10" s="4"/>
      <c r="O10" s="4"/>
      <c r="P10" s="4"/>
    </row>
    <row r="11" spans="1:16" ht="43.5" hidden="1" customHeight="1" x14ac:dyDescent="0.2">
      <c r="A11" s="233" t="s">
        <v>3555</v>
      </c>
      <c r="B11" s="387" t="s">
        <v>3558</v>
      </c>
      <c r="C11" s="388"/>
      <c r="D11" s="4"/>
      <c r="E11" s="4"/>
      <c r="F11" s="4"/>
      <c r="G11" s="4"/>
      <c r="H11" s="4"/>
      <c r="I11" s="4"/>
      <c r="J11" s="4"/>
      <c r="K11" s="4"/>
      <c r="L11" s="4"/>
      <c r="M11" s="4"/>
      <c r="N11" s="4"/>
      <c r="O11" s="4"/>
      <c r="P11" s="4"/>
    </row>
    <row r="12" spans="1:16" ht="27.75" hidden="1" customHeight="1" x14ac:dyDescent="0.2">
      <c r="A12" s="233" t="s">
        <v>3559</v>
      </c>
      <c r="B12" s="387" t="s">
        <v>3560</v>
      </c>
      <c r="C12" s="388"/>
      <c r="D12" s="4"/>
      <c r="E12" s="4"/>
      <c r="F12" s="4"/>
      <c r="G12" s="4"/>
      <c r="H12" s="4"/>
      <c r="I12" s="4"/>
      <c r="J12" s="4"/>
      <c r="K12" s="4"/>
      <c r="L12" s="4"/>
      <c r="M12" s="4"/>
      <c r="N12" s="4"/>
      <c r="O12" s="4"/>
      <c r="P12" s="4"/>
    </row>
    <row r="13" spans="1:16" ht="27.75" hidden="1" customHeight="1" x14ac:dyDescent="0.2">
      <c r="A13" s="233" t="s">
        <v>3561</v>
      </c>
      <c r="B13" s="387" t="s">
        <v>3562</v>
      </c>
      <c r="C13" s="388"/>
      <c r="D13" s="4"/>
      <c r="E13" s="4"/>
      <c r="F13" s="4"/>
      <c r="G13" s="4"/>
      <c r="H13" s="4"/>
      <c r="I13" s="4"/>
      <c r="J13" s="4"/>
      <c r="K13" s="4"/>
      <c r="L13" s="4"/>
      <c r="M13" s="4"/>
      <c r="N13" s="4"/>
      <c r="O13" s="4"/>
      <c r="P13" s="4"/>
    </row>
    <row r="14" spans="1:16" ht="45.75" hidden="1" customHeight="1" x14ac:dyDescent="0.2">
      <c r="A14" s="233" t="s">
        <v>3563</v>
      </c>
      <c r="B14" s="387" t="s">
        <v>3564</v>
      </c>
      <c r="C14" s="388"/>
      <c r="D14" s="4"/>
      <c r="E14" s="4"/>
      <c r="F14" s="4"/>
      <c r="G14" s="4"/>
      <c r="H14" s="4"/>
      <c r="I14" s="4"/>
      <c r="J14" s="4"/>
      <c r="K14" s="4"/>
      <c r="L14" s="4"/>
      <c r="M14" s="4"/>
      <c r="N14" s="4"/>
      <c r="O14" s="4"/>
      <c r="P14" s="4"/>
    </row>
    <row r="15" spans="1:16" ht="45.75" hidden="1" customHeight="1" x14ac:dyDescent="0.2">
      <c r="A15" s="233" t="s">
        <v>3565</v>
      </c>
      <c r="B15" s="387" t="s">
        <v>3566</v>
      </c>
      <c r="C15" s="388"/>
      <c r="D15" s="4"/>
      <c r="E15" s="4"/>
      <c r="F15" s="4"/>
      <c r="G15" s="4"/>
      <c r="H15" s="4"/>
      <c r="I15" s="4"/>
      <c r="J15" s="4"/>
      <c r="K15" s="4"/>
      <c r="L15" s="4"/>
      <c r="M15" s="4"/>
      <c r="N15" s="4"/>
      <c r="O15" s="4"/>
      <c r="P15" s="4"/>
    </row>
    <row r="16" spans="1:16" ht="51" hidden="1" customHeight="1" x14ac:dyDescent="0.2">
      <c r="A16" s="233" t="s">
        <v>3567</v>
      </c>
      <c r="B16" s="387" t="s">
        <v>3568</v>
      </c>
      <c r="C16" s="388"/>
      <c r="D16" s="4"/>
      <c r="E16" s="4"/>
      <c r="F16" s="4"/>
      <c r="G16" s="4"/>
      <c r="H16" s="4"/>
      <c r="I16" s="4"/>
      <c r="J16" s="4"/>
      <c r="K16" s="4"/>
      <c r="L16" s="4"/>
      <c r="M16" s="4"/>
      <c r="N16" s="4"/>
      <c r="O16" s="4"/>
      <c r="P16" s="4"/>
    </row>
    <row r="17" spans="1:16" ht="27.75" hidden="1" customHeight="1" x14ac:dyDescent="0.2">
      <c r="A17" s="233" t="s">
        <v>3569</v>
      </c>
      <c r="B17" s="387" t="s">
        <v>3570</v>
      </c>
      <c r="C17" s="388"/>
      <c r="D17" s="4"/>
      <c r="E17" s="4"/>
      <c r="F17" s="4"/>
      <c r="G17" s="4"/>
      <c r="H17" s="4"/>
      <c r="I17" s="4"/>
      <c r="J17" s="4"/>
      <c r="K17" s="4"/>
      <c r="L17" s="4"/>
      <c r="M17" s="4"/>
      <c r="N17" s="4"/>
      <c r="O17" s="4"/>
      <c r="P17" s="4"/>
    </row>
    <row r="18" spans="1:16" ht="27.75" hidden="1" customHeight="1" x14ac:dyDescent="0.2">
      <c r="A18" s="233" t="s">
        <v>3571</v>
      </c>
      <c r="B18" s="387" t="s">
        <v>3572</v>
      </c>
      <c r="C18" s="388"/>
      <c r="D18" s="4"/>
      <c r="E18" s="4"/>
      <c r="F18" s="4"/>
      <c r="G18" s="4"/>
      <c r="H18" s="4"/>
      <c r="I18" s="4"/>
      <c r="J18" s="4"/>
      <c r="K18" s="4"/>
      <c r="L18" s="4"/>
      <c r="M18" s="4"/>
      <c r="N18" s="4"/>
      <c r="O18" s="4"/>
      <c r="P18" s="4"/>
    </row>
    <row r="19" spans="1:16" ht="45" hidden="1" customHeight="1" x14ac:dyDescent="0.2">
      <c r="A19" s="233" t="s">
        <v>3571</v>
      </c>
      <c r="B19" s="387" t="s">
        <v>3573</v>
      </c>
      <c r="C19" s="388"/>
      <c r="D19" s="4"/>
      <c r="E19" s="4"/>
      <c r="F19" s="4"/>
      <c r="G19" s="4"/>
      <c r="H19" s="4"/>
      <c r="I19" s="4"/>
      <c r="J19" s="4"/>
      <c r="K19" s="4"/>
      <c r="L19" s="4"/>
      <c r="M19" s="4"/>
      <c r="N19" s="4"/>
      <c r="O19" s="4"/>
      <c r="P19" s="4"/>
    </row>
    <row r="20" spans="1:16" ht="45" hidden="1" customHeight="1" x14ac:dyDescent="0.2">
      <c r="A20" s="233" t="s">
        <v>3574</v>
      </c>
      <c r="B20" s="387" t="s">
        <v>3575</v>
      </c>
      <c r="C20" s="388"/>
      <c r="D20" s="4"/>
      <c r="E20" s="4"/>
      <c r="F20" s="4"/>
      <c r="G20" s="4"/>
      <c r="H20" s="4"/>
      <c r="I20" s="4"/>
      <c r="J20" s="4"/>
      <c r="K20" s="4"/>
      <c r="L20" s="4"/>
      <c r="M20" s="4"/>
      <c r="N20" s="4"/>
      <c r="O20" s="4"/>
      <c r="P20" s="4"/>
    </row>
    <row r="21" spans="1:16" ht="30" hidden="1" customHeight="1" x14ac:dyDescent="0.2">
      <c r="A21" s="233" t="s">
        <v>3576</v>
      </c>
      <c r="B21" s="387" t="s">
        <v>3577</v>
      </c>
      <c r="C21" s="388"/>
      <c r="D21" s="4"/>
      <c r="E21" s="4"/>
      <c r="F21" s="4"/>
      <c r="G21" s="4"/>
      <c r="H21" s="4"/>
      <c r="I21" s="4"/>
      <c r="J21" s="4"/>
      <c r="K21" s="4"/>
      <c r="L21" s="4"/>
      <c r="M21" s="4"/>
      <c r="N21" s="4"/>
      <c r="O21" s="4"/>
      <c r="P21" s="4"/>
    </row>
    <row r="22" spans="1:16" ht="30" hidden="1" customHeight="1" x14ac:dyDescent="0.2">
      <c r="A22" s="233" t="s">
        <v>3578</v>
      </c>
      <c r="B22" s="387" t="s">
        <v>3579</v>
      </c>
      <c r="C22" s="388"/>
      <c r="D22" s="4"/>
      <c r="E22" s="4"/>
      <c r="F22" s="4"/>
      <c r="G22" s="4"/>
      <c r="H22" s="4"/>
      <c r="I22" s="4"/>
      <c r="J22" s="4"/>
      <c r="K22" s="4"/>
      <c r="L22" s="4"/>
      <c r="M22" s="4"/>
      <c r="N22" s="4"/>
      <c r="O22" s="4"/>
      <c r="P22" s="4"/>
    </row>
    <row r="23" spans="1:16" ht="30" hidden="1" customHeight="1" x14ac:dyDescent="0.2">
      <c r="A23" s="233" t="s">
        <v>3580</v>
      </c>
      <c r="B23" s="387" t="s">
        <v>3581</v>
      </c>
      <c r="C23" s="388"/>
      <c r="D23" s="4"/>
      <c r="E23" s="4"/>
      <c r="F23" s="4"/>
      <c r="G23" s="4"/>
      <c r="H23" s="4"/>
      <c r="I23" s="4"/>
      <c r="J23" s="4"/>
      <c r="K23" s="4"/>
      <c r="L23" s="4"/>
      <c r="M23" s="4"/>
      <c r="N23" s="4"/>
      <c r="O23" s="4"/>
      <c r="P23" s="4"/>
    </row>
    <row r="24" spans="1:16" ht="30" hidden="1" customHeight="1" x14ac:dyDescent="0.2">
      <c r="A24" s="233" t="s">
        <v>3582</v>
      </c>
      <c r="B24" s="387" t="s">
        <v>3583</v>
      </c>
      <c r="C24" s="388"/>
      <c r="D24" s="4"/>
      <c r="E24" s="4"/>
      <c r="F24" s="4"/>
      <c r="G24" s="4"/>
      <c r="H24" s="4"/>
      <c r="I24" s="4"/>
      <c r="J24" s="4"/>
      <c r="K24" s="4"/>
      <c r="L24" s="4"/>
      <c r="M24" s="4"/>
      <c r="N24" s="4"/>
      <c r="O24" s="4"/>
      <c r="P24" s="4"/>
    </row>
    <row r="25" spans="1:16" ht="30" hidden="1" customHeight="1" x14ac:dyDescent="0.2">
      <c r="A25" s="233" t="s">
        <v>3584</v>
      </c>
      <c r="B25" s="387" t="s">
        <v>3585</v>
      </c>
      <c r="C25" s="388"/>
      <c r="D25" s="4"/>
      <c r="E25" s="4"/>
      <c r="F25" s="4"/>
      <c r="G25" s="4"/>
      <c r="H25" s="4"/>
      <c r="I25" s="4"/>
      <c r="J25" s="4"/>
      <c r="K25" s="4"/>
      <c r="L25" s="4"/>
      <c r="M25" s="4"/>
      <c r="N25" s="4"/>
      <c r="O25" s="4"/>
      <c r="P25" s="4"/>
    </row>
    <row r="26" spans="1:16" ht="30" hidden="1" customHeight="1" x14ac:dyDescent="0.2">
      <c r="A26" s="233" t="s">
        <v>3586</v>
      </c>
      <c r="B26" s="387" t="s">
        <v>3587</v>
      </c>
      <c r="C26" s="388"/>
      <c r="D26" s="4"/>
      <c r="E26" s="4"/>
      <c r="F26" s="4"/>
      <c r="G26" s="4"/>
      <c r="H26" s="4"/>
      <c r="I26" s="4"/>
      <c r="J26" s="4"/>
      <c r="K26" s="4"/>
      <c r="L26" s="4"/>
      <c r="M26" s="4"/>
      <c r="N26" s="4"/>
      <c r="O26" s="4"/>
      <c r="P26" s="4"/>
    </row>
    <row r="27" spans="1:16" ht="70.5" hidden="1" customHeight="1" x14ac:dyDescent="0.2">
      <c r="A27" s="233" t="s">
        <v>3588</v>
      </c>
      <c r="B27" s="387" t="s">
        <v>3589</v>
      </c>
      <c r="C27" s="388"/>
      <c r="D27" s="4"/>
      <c r="E27" s="4"/>
      <c r="F27" s="4"/>
      <c r="G27" s="4"/>
      <c r="H27" s="4"/>
      <c r="I27" s="4"/>
      <c r="J27" s="4"/>
      <c r="K27" s="4"/>
      <c r="L27" s="4"/>
      <c r="M27" s="4"/>
      <c r="N27" s="4"/>
      <c r="O27" s="4"/>
      <c r="P27" s="4"/>
    </row>
    <row r="28" spans="1:16" ht="48" hidden="1" customHeight="1" x14ac:dyDescent="0.2">
      <c r="A28" s="233" t="s">
        <v>3590</v>
      </c>
      <c r="B28" s="387" t="s">
        <v>3591</v>
      </c>
      <c r="C28" s="388"/>
      <c r="D28" s="4"/>
      <c r="E28" s="4"/>
      <c r="F28" s="4"/>
      <c r="G28" s="4"/>
      <c r="H28" s="4"/>
      <c r="I28" s="4"/>
      <c r="J28" s="4"/>
      <c r="K28" s="4"/>
      <c r="L28" s="4"/>
      <c r="M28" s="4"/>
      <c r="N28" s="4"/>
      <c r="O28" s="4"/>
      <c r="P28" s="4"/>
    </row>
    <row r="29" spans="1:16" ht="100.5" hidden="1" customHeight="1" x14ac:dyDescent="0.2">
      <c r="A29" s="233" t="s">
        <v>3592</v>
      </c>
      <c r="B29" s="387" t="s">
        <v>3593</v>
      </c>
      <c r="C29" s="388"/>
      <c r="D29" s="4"/>
      <c r="E29" s="4"/>
      <c r="F29" s="4"/>
      <c r="G29" s="4"/>
      <c r="H29" s="4"/>
      <c r="I29" s="4"/>
      <c r="J29" s="4"/>
      <c r="K29" s="4"/>
      <c r="L29" s="4"/>
      <c r="M29" s="4"/>
      <c r="N29" s="4"/>
      <c r="O29" s="4"/>
      <c r="P29" s="4"/>
    </row>
    <row r="30" spans="1:16" ht="45" hidden="1" customHeight="1" x14ac:dyDescent="0.2">
      <c r="A30" s="233" t="s">
        <v>3594</v>
      </c>
      <c r="B30" s="387" t="s">
        <v>3595</v>
      </c>
      <c r="C30" s="388"/>
      <c r="D30" s="4"/>
      <c r="E30" s="4"/>
      <c r="F30" s="4"/>
      <c r="G30" s="4"/>
      <c r="H30" s="4"/>
      <c r="I30" s="4"/>
      <c r="J30" s="4"/>
      <c r="K30" s="4"/>
      <c r="L30" s="4"/>
      <c r="M30" s="4"/>
      <c r="N30" s="4"/>
      <c r="O30" s="4"/>
      <c r="P30" s="4"/>
    </row>
    <row r="31" spans="1:16" ht="45" hidden="1" customHeight="1" x14ac:dyDescent="0.2">
      <c r="A31" s="233" t="s">
        <v>3596</v>
      </c>
      <c r="B31" s="387" t="s">
        <v>3597</v>
      </c>
      <c r="C31" s="388"/>
      <c r="D31" s="4"/>
      <c r="E31" s="4"/>
      <c r="F31" s="4"/>
      <c r="G31" s="4"/>
      <c r="H31" s="4"/>
      <c r="I31" s="4"/>
      <c r="J31" s="4"/>
      <c r="K31" s="4"/>
      <c r="L31" s="4"/>
      <c r="M31" s="4"/>
      <c r="N31" s="4"/>
      <c r="O31" s="4"/>
      <c r="P31" s="4"/>
    </row>
    <row r="32" spans="1:16" ht="45" hidden="1" customHeight="1" x14ac:dyDescent="0.2">
      <c r="A32" s="233" t="s">
        <v>3598</v>
      </c>
      <c r="B32" s="387" t="s">
        <v>3599</v>
      </c>
      <c r="C32" s="388"/>
      <c r="D32" s="4"/>
      <c r="E32" s="4"/>
      <c r="F32" s="4"/>
      <c r="G32" s="4"/>
      <c r="H32" s="4"/>
      <c r="I32" s="4"/>
      <c r="J32" s="4"/>
      <c r="K32" s="4"/>
      <c r="L32" s="4"/>
      <c r="M32" s="4"/>
      <c r="N32" s="4"/>
      <c r="O32" s="4"/>
      <c r="P32" s="4"/>
    </row>
    <row r="33" spans="1:16" ht="72" hidden="1" customHeight="1" x14ac:dyDescent="0.2">
      <c r="A33" s="233" t="s">
        <v>3600</v>
      </c>
      <c r="B33" s="387" t="s">
        <v>3601</v>
      </c>
      <c r="C33" s="388"/>
      <c r="D33" s="4"/>
      <c r="E33" s="4"/>
      <c r="F33" s="4"/>
      <c r="G33" s="4"/>
      <c r="H33" s="4"/>
      <c r="I33" s="4"/>
      <c r="J33" s="4"/>
      <c r="K33" s="4"/>
      <c r="L33" s="4"/>
      <c r="M33" s="4"/>
      <c r="N33" s="4"/>
      <c r="O33" s="4"/>
      <c r="P33" s="4"/>
    </row>
    <row r="34" spans="1:16" ht="79.5" hidden="1" customHeight="1" x14ac:dyDescent="0.2">
      <c r="A34" s="233" t="s">
        <v>3602</v>
      </c>
      <c r="B34" s="387" t="s">
        <v>3603</v>
      </c>
      <c r="C34" s="388"/>
      <c r="D34" s="4"/>
      <c r="E34" s="4"/>
      <c r="F34" s="4"/>
      <c r="G34" s="4"/>
      <c r="H34" s="4"/>
      <c r="I34" s="4"/>
      <c r="J34" s="4"/>
      <c r="K34" s="4"/>
      <c r="L34" s="4"/>
      <c r="M34" s="4"/>
      <c r="N34" s="4"/>
      <c r="O34" s="4"/>
      <c r="P34" s="4"/>
    </row>
    <row r="35" spans="1:16" ht="70.5" hidden="1" customHeight="1" x14ac:dyDescent="0.2">
      <c r="A35" s="233" t="s">
        <v>3604</v>
      </c>
      <c r="B35" s="387" t="s">
        <v>3605</v>
      </c>
      <c r="C35" s="388"/>
      <c r="D35" s="4"/>
      <c r="E35" s="4"/>
      <c r="F35" s="4"/>
      <c r="G35" s="4"/>
      <c r="H35" s="4"/>
      <c r="I35" s="4"/>
      <c r="J35" s="4"/>
      <c r="K35" s="4"/>
      <c r="L35" s="4"/>
      <c r="M35" s="4"/>
      <c r="N35" s="4"/>
      <c r="O35" s="4"/>
      <c r="P35" s="4"/>
    </row>
    <row r="36" spans="1:16" ht="45.75" hidden="1" customHeight="1" x14ac:dyDescent="0.2">
      <c r="A36" s="233" t="s">
        <v>3606</v>
      </c>
      <c r="B36" s="387" t="s">
        <v>3607</v>
      </c>
      <c r="C36" s="388"/>
      <c r="D36" s="4"/>
      <c r="E36" s="4"/>
      <c r="F36" s="4"/>
      <c r="G36" s="4"/>
      <c r="H36" s="4"/>
      <c r="I36" s="4"/>
      <c r="J36" s="4"/>
      <c r="K36" s="4"/>
      <c r="L36" s="4"/>
      <c r="M36" s="4"/>
      <c r="N36" s="4"/>
      <c r="O36" s="4"/>
      <c r="P36" s="4"/>
    </row>
    <row r="37" spans="1:16" ht="54.75" hidden="1" customHeight="1" x14ac:dyDescent="0.2">
      <c r="A37" s="233" t="s">
        <v>3608</v>
      </c>
      <c r="B37" s="387" t="s">
        <v>3609</v>
      </c>
      <c r="C37" s="388"/>
      <c r="D37" s="4"/>
      <c r="E37" s="4"/>
      <c r="F37" s="4"/>
      <c r="G37" s="4"/>
      <c r="H37" s="4"/>
      <c r="I37" s="4"/>
      <c r="J37" s="4"/>
      <c r="K37" s="4"/>
      <c r="L37" s="4"/>
      <c r="M37" s="4"/>
      <c r="N37" s="4"/>
      <c r="O37" s="4"/>
      <c r="P37" s="4"/>
    </row>
    <row r="38" spans="1:16" ht="37.5" hidden="1" customHeight="1" x14ac:dyDescent="0.2">
      <c r="A38" s="233" t="s">
        <v>3610</v>
      </c>
      <c r="B38" s="387" t="s">
        <v>3611</v>
      </c>
      <c r="C38" s="388"/>
      <c r="D38" s="4"/>
      <c r="E38" s="4"/>
      <c r="F38" s="4"/>
      <c r="G38" s="4"/>
      <c r="H38" s="4"/>
      <c r="I38" s="4"/>
      <c r="J38" s="4"/>
      <c r="K38" s="4"/>
      <c r="L38" s="4"/>
      <c r="M38" s="4"/>
      <c r="N38" s="4"/>
      <c r="O38" s="4"/>
      <c r="P38" s="4"/>
    </row>
    <row r="39" spans="1:16" ht="61.5" hidden="1" customHeight="1" x14ac:dyDescent="0.2">
      <c r="A39" s="233" t="s">
        <v>3612</v>
      </c>
      <c r="B39" s="387" t="s">
        <v>3613</v>
      </c>
      <c r="C39" s="388"/>
      <c r="D39" s="4"/>
      <c r="E39" s="4"/>
      <c r="F39" s="4"/>
      <c r="G39" s="4"/>
      <c r="H39" s="4"/>
      <c r="I39" s="4"/>
      <c r="J39" s="4"/>
      <c r="K39" s="4"/>
      <c r="L39" s="4"/>
      <c r="M39" s="4"/>
      <c r="N39" s="4"/>
      <c r="O39" s="4"/>
      <c r="P39" s="4"/>
    </row>
    <row r="40" spans="1:16" ht="53.25" hidden="1" customHeight="1" x14ac:dyDescent="0.2">
      <c r="A40" s="233" t="s">
        <v>3614</v>
      </c>
      <c r="B40" s="387" t="s">
        <v>3615</v>
      </c>
      <c r="C40" s="388"/>
      <c r="D40" s="4"/>
      <c r="E40" s="4"/>
      <c r="F40" s="4"/>
      <c r="G40" s="4"/>
      <c r="H40" s="4"/>
      <c r="I40" s="4"/>
      <c r="J40" s="4"/>
      <c r="K40" s="4"/>
      <c r="L40" s="4"/>
      <c r="M40" s="4"/>
      <c r="N40" s="4"/>
      <c r="O40" s="4"/>
      <c r="P40" s="4"/>
    </row>
    <row r="41" spans="1:16" ht="73.5" hidden="1" customHeight="1" x14ac:dyDescent="0.2">
      <c r="A41" s="233" t="s">
        <v>3616</v>
      </c>
      <c r="B41" s="387" t="s">
        <v>3617</v>
      </c>
      <c r="C41" s="388"/>
      <c r="D41" s="4"/>
      <c r="E41" s="4"/>
      <c r="F41" s="4"/>
      <c r="G41" s="4"/>
      <c r="H41" s="4"/>
      <c r="I41" s="4"/>
      <c r="J41" s="4"/>
      <c r="K41" s="4"/>
      <c r="L41" s="4"/>
      <c r="M41" s="4"/>
      <c r="N41" s="4"/>
      <c r="O41" s="4"/>
      <c r="P41" s="4"/>
    </row>
    <row r="42" spans="1:16" ht="57.75" hidden="1" customHeight="1" x14ac:dyDescent="0.2">
      <c r="A42" s="233" t="s">
        <v>3618</v>
      </c>
      <c r="B42" s="387" t="s">
        <v>3619</v>
      </c>
      <c r="C42" s="388"/>
      <c r="D42" s="4"/>
      <c r="E42" s="4"/>
      <c r="F42" s="4"/>
      <c r="G42" s="4"/>
      <c r="H42" s="4"/>
      <c r="I42" s="4"/>
      <c r="J42" s="4"/>
      <c r="K42" s="4"/>
      <c r="L42" s="4"/>
      <c r="M42" s="4"/>
      <c r="N42" s="4"/>
      <c r="O42" s="4"/>
      <c r="P42" s="4"/>
    </row>
    <row r="43" spans="1:16" ht="84" hidden="1" customHeight="1" x14ac:dyDescent="0.2">
      <c r="A43" s="233" t="s">
        <v>3620</v>
      </c>
      <c r="B43" s="387" t="s">
        <v>3621</v>
      </c>
      <c r="C43" s="388"/>
      <c r="D43" s="4"/>
      <c r="E43" s="4"/>
      <c r="F43" s="4"/>
      <c r="G43" s="4"/>
      <c r="H43" s="4"/>
      <c r="I43" s="4"/>
      <c r="J43" s="4"/>
      <c r="K43" s="4"/>
      <c r="L43" s="4"/>
      <c r="M43" s="4"/>
      <c r="N43" s="4"/>
      <c r="O43" s="4"/>
      <c r="P43" s="4"/>
    </row>
    <row r="44" spans="1:16" ht="48" hidden="1" customHeight="1" x14ac:dyDescent="0.2">
      <c r="A44" s="233" t="s">
        <v>3622</v>
      </c>
      <c r="B44" s="387" t="s">
        <v>3623</v>
      </c>
      <c r="C44" s="388"/>
      <c r="D44" s="4"/>
      <c r="E44" s="4"/>
      <c r="F44" s="4"/>
      <c r="G44" s="4"/>
      <c r="H44" s="4"/>
      <c r="I44" s="4"/>
      <c r="J44" s="4"/>
      <c r="K44" s="4"/>
      <c r="L44" s="4"/>
      <c r="M44" s="4"/>
      <c r="N44" s="4"/>
      <c r="O44" s="4"/>
      <c r="P44" s="4"/>
    </row>
    <row r="45" spans="1:16" ht="57" hidden="1" customHeight="1" x14ac:dyDescent="0.2">
      <c r="A45" s="233" t="s">
        <v>3624</v>
      </c>
      <c r="B45" s="387" t="s">
        <v>3625</v>
      </c>
      <c r="C45" s="388"/>
      <c r="D45" s="4"/>
      <c r="E45" s="4"/>
      <c r="F45" s="4"/>
      <c r="G45" s="4"/>
      <c r="H45" s="4"/>
      <c r="I45" s="4"/>
      <c r="J45" s="4"/>
      <c r="K45" s="4"/>
      <c r="L45" s="4"/>
      <c r="M45" s="4"/>
      <c r="N45" s="4"/>
      <c r="O45" s="4"/>
      <c r="P45" s="4"/>
    </row>
    <row r="46" spans="1:16" ht="73.5" hidden="1" customHeight="1" x14ac:dyDescent="0.2">
      <c r="A46" s="233" t="s">
        <v>3626</v>
      </c>
      <c r="B46" s="392" t="s">
        <v>3627</v>
      </c>
      <c r="C46" s="388"/>
      <c r="D46" s="4"/>
      <c r="E46" s="4"/>
      <c r="F46" s="4"/>
      <c r="G46" s="4"/>
      <c r="H46" s="4"/>
      <c r="I46" s="4"/>
      <c r="J46" s="4"/>
      <c r="K46" s="4"/>
      <c r="L46" s="4"/>
      <c r="M46" s="4"/>
      <c r="N46" s="4"/>
      <c r="O46" s="4"/>
      <c r="P46" s="4"/>
    </row>
    <row r="47" spans="1:16" ht="66" hidden="1" customHeight="1" x14ac:dyDescent="0.2">
      <c r="A47" s="38" t="s">
        <v>3628</v>
      </c>
      <c r="B47" s="393" t="s">
        <v>3629</v>
      </c>
      <c r="C47" s="393"/>
      <c r="D47" s="4"/>
      <c r="E47" s="4"/>
      <c r="F47" s="4"/>
      <c r="G47" s="4"/>
      <c r="H47" s="4"/>
      <c r="I47" s="4"/>
      <c r="J47" s="4"/>
      <c r="K47" s="4"/>
      <c r="L47" s="4"/>
      <c r="M47" s="4"/>
      <c r="N47" s="4"/>
      <c r="O47" s="4"/>
      <c r="P47" s="4"/>
    </row>
    <row r="48" spans="1:16" ht="123.75" customHeight="1" x14ac:dyDescent="0.2">
      <c r="A48" s="201" t="s">
        <v>3630</v>
      </c>
      <c r="B48" s="391" t="s">
        <v>3631</v>
      </c>
      <c r="C48" s="390"/>
      <c r="D48" s="4"/>
      <c r="E48" s="4"/>
      <c r="F48" s="4"/>
      <c r="G48" s="4"/>
      <c r="H48" s="4"/>
      <c r="I48" s="4"/>
      <c r="J48" s="4"/>
      <c r="K48" s="4"/>
      <c r="L48" s="4"/>
      <c r="M48" s="4"/>
      <c r="N48" s="4"/>
      <c r="O48" s="4"/>
      <c r="P48" s="4"/>
    </row>
    <row r="49" spans="1:16" ht="34.5" customHeight="1" x14ac:dyDescent="0.2">
      <c r="A49" s="201" t="s">
        <v>3632</v>
      </c>
      <c r="B49" s="389" t="s">
        <v>3633</v>
      </c>
      <c r="C49" s="390"/>
      <c r="D49" s="4"/>
      <c r="E49" s="4"/>
      <c r="F49" s="4"/>
      <c r="G49" s="4"/>
      <c r="H49" s="4"/>
      <c r="I49" s="4"/>
      <c r="J49" s="4"/>
      <c r="K49" s="4"/>
      <c r="L49" s="4"/>
      <c r="M49" s="4"/>
      <c r="N49" s="4"/>
      <c r="O49" s="4"/>
      <c r="P49" s="4"/>
    </row>
    <row r="50" spans="1:16" ht="34.5" customHeight="1" x14ac:dyDescent="0.2">
      <c r="A50" s="201" t="s">
        <v>3634</v>
      </c>
      <c r="B50" s="389" t="s">
        <v>3635</v>
      </c>
      <c r="C50" s="390"/>
      <c r="D50" s="4"/>
      <c r="E50" s="4"/>
      <c r="F50" s="4"/>
      <c r="G50" s="4"/>
      <c r="H50" s="4"/>
      <c r="I50" s="4"/>
      <c r="J50" s="4"/>
      <c r="K50" s="4"/>
      <c r="L50" s="4"/>
      <c r="M50" s="4"/>
      <c r="N50" s="4"/>
      <c r="O50" s="4"/>
      <c r="P50" s="4"/>
    </row>
    <row r="51" spans="1:16" ht="31.5" customHeight="1" x14ac:dyDescent="0.2">
      <c r="A51" s="234" t="s">
        <v>3636</v>
      </c>
      <c r="B51" s="387" t="s">
        <v>3637</v>
      </c>
      <c r="C51" s="388"/>
      <c r="D51" s="4"/>
      <c r="E51" s="4"/>
      <c r="F51" s="4"/>
      <c r="G51" s="4"/>
      <c r="H51" s="4"/>
      <c r="I51" s="4"/>
      <c r="J51" s="4"/>
      <c r="K51" s="4"/>
      <c r="L51" s="4"/>
      <c r="M51" s="4"/>
      <c r="N51" s="4"/>
      <c r="O51" s="4"/>
      <c r="P51" s="4"/>
    </row>
    <row r="52" spans="1:16" ht="31.5" customHeight="1" x14ac:dyDescent="0.2">
      <c r="A52" s="234" t="s">
        <v>3638</v>
      </c>
      <c r="B52" s="387" t="s">
        <v>3639</v>
      </c>
      <c r="C52" s="388"/>
      <c r="D52" s="4"/>
      <c r="E52" s="4"/>
      <c r="F52" s="4"/>
      <c r="G52" s="4"/>
      <c r="H52" s="4"/>
      <c r="I52" s="4"/>
      <c r="J52" s="4"/>
      <c r="K52" s="4"/>
      <c r="L52" s="4"/>
      <c r="M52" s="4"/>
      <c r="N52" s="4"/>
      <c r="O52" s="4"/>
      <c r="P52" s="4"/>
    </row>
    <row r="53" spans="1:16" ht="31.5" customHeight="1" x14ac:dyDescent="0.2">
      <c r="A53" s="234" t="s">
        <v>3640</v>
      </c>
      <c r="B53" s="394" t="s">
        <v>3641</v>
      </c>
      <c r="C53" s="395"/>
      <c r="D53" s="4"/>
      <c r="E53" s="4"/>
      <c r="F53" s="4"/>
      <c r="G53" s="4"/>
      <c r="H53" s="4"/>
      <c r="I53" s="4"/>
      <c r="J53" s="4"/>
      <c r="K53" s="4"/>
      <c r="L53" s="4"/>
      <c r="M53" s="4"/>
      <c r="N53" s="4"/>
      <c r="O53" s="4"/>
      <c r="P53" s="4"/>
    </row>
    <row r="54" spans="1:16" ht="31.5" customHeight="1" x14ac:dyDescent="0.2">
      <c r="A54" s="234" t="s">
        <v>3642</v>
      </c>
      <c r="B54" s="394" t="s">
        <v>3643</v>
      </c>
      <c r="C54" s="395"/>
      <c r="D54" s="4"/>
      <c r="E54" s="4"/>
      <c r="F54" s="4"/>
      <c r="G54" s="4"/>
      <c r="H54" s="4"/>
      <c r="I54" s="4"/>
      <c r="J54" s="4"/>
      <c r="K54" s="4"/>
      <c r="L54" s="4"/>
      <c r="M54" s="4"/>
      <c r="N54" s="4"/>
      <c r="O54" s="4"/>
      <c r="P54" s="4"/>
    </row>
    <row r="55" spans="1:16" ht="54.6" customHeight="1" x14ac:dyDescent="0.2">
      <c r="A55" s="234" t="s">
        <v>3644</v>
      </c>
      <c r="B55" s="394" t="s">
        <v>3645</v>
      </c>
      <c r="C55" s="395"/>
      <c r="D55" s="4"/>
      <c r="E55" s="4"/>
      <c r="F55" s="4"/>
      <c r="G55" s="4"/>
      <c r="H55" s="4"/>
      <c r="I55" s="4"/>
      <c r="J55" s="4"/>
      <c r="K55" s="4"/>
      <c r="L55" s="4"/>
      <c r="M55" s="4"/>
      <c r="N55" s="4"/>
      <c r="O55" s="4"/>
      <c r="P55" s="4"/>
    </row>
    <row r="56" spans="1:16" ht="54.6" customHeight="1" x14ac:dyDescent="0.2">
      <c r="A56" s="234" t="s">
        <v>3646</v>
      </c>
      <c r="B56" s="394" t="s">
        <v>3647</v>
      </c>
      <c r="C56" s="395"/>
      <c r="D56" s="4"/>
      <c r="E56" s="4"/>
      <c r="F56" s="4"/>
      <c r="G56" s="4"/>
      <c r="H56" s="4"/>
      <c r="I56" s="4"/>
      <c r="J56" s="4"/>
      <c r="K56" s="4"/>
      <c r="L56" s="4"/>
      <c r="M56" s="4"/>
      <c r="N56" s="4"/>
      <c r="O56" s="4"/>
      <c r="P56" s="4"/>
    </row>
    <row r="57" spans="1:16" ht="54" customHeight="1" x14ac:dyDescent="0.2">
      <c r="A57" s="234" t="s">
        <v>3648</v>
      </c>
      <c r="B57" s="394" t="s">
        <v>3649</v>
      </c>
      <c r="C57" s="395"/>
      <c r="D57" s="4"/>
      <c r="E57" s="4"/>
      <c r="F57" s="4"/>
      <c r="G57" s="4"/>
      <c r="H57" s="4"/>
      <c r="I57" s="4"/>
      <c r="J57" s="4"/>
      <c r="K57" s="4"/>
      <c r="L57" s="4"/>
      <c r="M57" s="4"/>
      <c r="N57" s="4"/>
      <c r="O57" s="4"/>
      <c r="P57" s="4"/>
    </row>
    <row r="58" spans="1:16" ht="31.15" customHeight="1" x14ac:dyDescent="0.2">
      <c r="A58" s="293" t="s">
        <v>3650</v>
      </c>
      <c r="B58" s="385" t="s">
        <v>3651</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Igor Rosandić</cp:lastModifiedBy>
  <cp:lastPrinted>2025-03-11T06:54:08Z</cp:lastPrinted>
  <dcterms:created xsi:type="dcterms:W3CDTF">2022-04-01T05:14:30Z</dcterms:created>
  <dcterms:modified xsi:type="dcterms:W3CDTF">2025-04-10T08:54:52Z</dcterms:modified>
</cp:coreProperties>
</file>